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activeTab="0"/>
  </bookViews>
  <sheets>
    <sheet name="Arkusz1" sheetId="1" r:id="rId1"/>
  </sheets>
  <definedNames>
    <definedName name="_xlnm.Print_Area" localSheetId="0">'Arkusz1'!$A$1:$V$102</definedName>
  </definedNames>
  <calcPr fullCalcOnLoad="1"/>
</workbook>
</file>

<file path=xl/sharedStrings.xml><?xml version="1.0" encoding="utf-8"?>
<sst xmlns="http://schemas.openxmlformats.org/spreadsheetml/2006/main" count="651" uniqueCount="140">
  <si>
    <t>L.p.</t>
  </si>
  <si>
    <t>PRZEDMIOT</t>
  </si>
  <si>
    <t>SEMESTR  I</t>
  </si>
  <si>
    <t>SEMESTR  II</t>
  </si>
  <si>
    <t>Semestr I</t>
  </si>
  <si>
    <t>Semestr II</t>
  </si>
  <si>
    <t>wykład</t>
  </si>
  <si>
    <t>semin.</t>
  </si>
  <si>
    <t>Ćwicz.</t>
  </si>
  <si>
    <t>Zaj. prakt.</t>
  </si>
  <si>
    <t>praktyka</t>
  </si>
  <si>
    <t>Bez nauczy.</t>
  </si>
  <si>
    <t>Punkty</t>
  </si>
  <si>
    <t>ECTS</t>
  </si>
  <si>
    <t>Praktyki</t>
  </si>
  <si>
    <t>Punkt.</t>
  </si>
  <si>
    <t>Podstawy genetyki</t>
  </si>
  <si>
    <t>-</t>
  </si>
  <si>
    <t>Z/O</t>
  </si>
  <si>
    <t>Dydaktyka fizjoterapii</t>
  </si>
  <si>
    <t>Z</t>
  </si>
  <si>
    <t>E</t>
  </si>
  <si>
    <t>Farmakologia</t>
  </si>
  <si>
    <t>Metody specjalne w fizjoterapii</t>
  </si>
  <si>
    <t>Medycyna fizykalna i balneoklimatologia</t>
  </si>
  <si>
    <t>Diagnostyka funkcjonalna a w tym:</t>
  </si>
  <si>
    <t>Diagnostyka funkcjonalna w dysfunkcjach narządu ruchu</t>
  </si>
  <si>
    <t>Diagnostyka funkcjonalna w kardiologii i pulmonologii</t>
  </si>
  <si>
    <t>Diagnostyka funkcjonalna w wieku rozwojowym</t>
  </si>
  <si>
    <t>Programowanie w rehabilitacji:</t>
  </si>
  <si>
    <t>--</t>
  </si>
  <si>
    <t>Podstawy statystyki</t>
  </si>
  <si>
    <t>Fizjologia wysiłku fizycznego</t>
  </si>
  <si>
    <t>Historia rehabilitacji</t>
  </si>
  <si>
    <t>Bioetyka</t>
  </si>
  <si>
    <t>Trening funkcjonalny</t>
  </si>
  <si>
    <t xml:space="preserve">Socjologia niepełnosprawności i rehabilitacji </t>
  </si>
  <si>
    <t>Aktywność ruchowa adaptowana</t>
  </si>
  <si>
    <t>Edukacja zdrowotna i seksualna osób niepełnosprawnych</t>
  </si>
  <si>
    <t xml:space="preserve">bez nauczyciela </t>
  </si>
  <si>
    <t xml:space="preserve">praktyka zawodowa </t>
  </si>
  <si>
    <t xml:space="preserve">   O G Ó Ł E M:          </t>
  </si>
  <si>
    <t>SEMESTR  III</t>
  </si>
  <si>
    <t xml:space="preserve">SEMESTR  IV        </t>
  </si>
  <si>
    <t>semin</t>
  </si>
  <si>
    <t>Zaj. Prakt.</t>
  </si>
  <si>
    <t>punkt.</t>
  </si>
  <si>
    <t>Zaj. prakt</t>
  </si>
  <si>
    <t>Semestr III</t>
  </si>
  <si>
    <t>Semestr IV</t>
  </si>
  <si>
    <t>Pedagogika specjalna</t>
  </si>
  <si>
    <t>Demografia i epidemiologia</t>
  </si>
  <si>
    <t>Zdrowie publiczne</t>
  </si>
  <si>
    <t>Etyka i deontologia</t>
  </si>
  <si>
    <t>Ekonomia i systemy ochrony zdrowia</t>
  </si>
  <si>
    <t>Podstawy zarządzania i marketingu</t>
  </si>
  <si>
    <t>R  A  Z  E  M: łączna liczba godzin w Uczelni</t>
  </si>
  <si>
    <t xml:space="preserve">O G Ó Ł E M:          </t>
  </si>
  <si>
    <t>WYDZIAŁ  NAUK O ZDROWIU W KATOWICACH</t>
  </si>
  <si>
    <t>ŚLĄSKI  UNIWERSYTET  MEDYCZNY W KATOWICACH</t>
  </si>
  <si>
    <t>KIERUNEK:    F I Z J O T E R A P I A</t>
  </si>
  <si>
    <t xml:space="preserve">Studia  2-LETNIE        </t>
  </si>
  <si>
    <t xml:space="preserve">w tym:                      </t>
  </si>
  <si>
    <t xml:space="preserve">liczba godzin w Uczelni *         </t>
  </si>
  <si>
    <t xml:space="preserve">liczba godzin bez nauczyciela      </t>
  </si>
  <si>
    <t xml:space="preserve">punkty ECTS </t>
  </si>
  <si>
    <t xml:space="preserve">*seminarium magisterskie: </t>
  </si>
  <si>
    <t>RAZEM-łączna liczba godzin w Uczelni</t>
  </si>
  <si>
    <t xml:space="preserve"> BHP</t>
  </si>
  <si>
    <t xml:space="preserve">    -</t>
  </si>
  <si>
    <t xml:space="preserve"> -</t>
  </si>
  <si>
    <t>Medycyna sportowa w dysfunkcjach narządu ruchu</t>
  </si>
  <si>
    <t xml:space="preserve">praktyki </t>
  </si>
  <si>
    <r>
      <t xml:space="preserve">PLAN  STUDIÓW </t>
    </r>
    <r>
      <rPr>
        <b/>
        <sz val="20"/>
        <rFont val="Tahoma"/>
        <family val="2"/>
      </rPr>
      <t>NIESTACJONARNYCH</t>
    </r>
    <r>
      <rPr>
        <sz val="20"/>
        <rFont val="Tahoma"/>
        <family val="2"/>
      </rPr>
      <t xml:space="preserve">  II STOPNIA</t>
    </r>
  </si>
  <si>
    <t>E zintegrowany na III sem</t>
  </si>
  <si>
    <t>8.</t>
  </si>
  <si>
    <t>12.</t>
  </si>
  <si>
    <t>godziny bez punktów ECTS 4</t>
  </si>
  <si>
    <t>(szkolenia BHP)</t>
  </si>
  <si>
    <t>22.</t>
  </si>
  <si>
    <t>3.</t>
  </si>
  <si>
    <t>2.</t>
  </si>
  <si>
    <t>Psychologia i psychoterapia</t>
  </si>
  <si>
    <t>7.</t>
  </si>
  <si>
    <t>9.</t>
  </si>
  <si>
    <t>9a.</t>
  </si>
  <si>
    <t>9b.</t>
  </si>
  <si>
    <t>9c.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</si>
  <si>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</si>
  <si>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</si>
  <si>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</si>
  <si>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</si>
  <si>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</si>
  <si>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</si>
  <si>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</si>
  <si>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</si>
  <si>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</si>
  <si>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Praktyka w rehabilitacji stacjonarnej</t>
  </si>
  <si>
    <t>Programowanie w rehabilitacji w dysfunkcjach narzadu ruchu</t>
  </si>
  <si>
    <t>Programowanie w rehabilitacji kardiologicznej i pulmonologicznej</t>
  </si>
  <si>
    <t>20.</t>
  </si>
  <si>
    <t>21.</t>
  </si>
  <si>
    <t>Programowanie w rehabilitacji w wieku rozwojowym</t>
  </si>
  <si>
    <t>Protetyka i ortotyka</t>
  </si>
  <si>
    <t xml:space="preserve">Praktyka kliniczna </t>
  </si>
  <si>
    <t>Podstawowe czynności resuscytacyjne BLS</t>
  </si>
  <si>
    <t>10 godz. dla pracy poglądowej;</t>
  </si>
  <si>
    <t>15 godz. dla pracy badawczej;</t>
  </si>
  <si>
    <t>30 godz. dla pracy doświadczalnej;</t>
  </si>
  <si>
    <t xml:space="preserve">Łączna liczba godzin     </t>
  </si>
  <si>
    <r>
      <t>Seminarium magisterskie</t>
    </r>
    <r>
      <rPr>
        <sz val="14"/>
        <rFont val="Tahoma"/>
        <family val="2"/>
      </rPr>
      <t>*</t>
    </r>
  </si>
  <si>
    <t>Rok akademicki 2019/2020</t>
  </si>
  <si>
    <t>Rok akademicki 2019/2020              I rok</t>
  </si>
  <si>
    <t>Rok akademicki 2020/2021             II rok</t>
  </si>
  <si>
    <t>E zint</t>
  </si>
  <si>
    <t>,</t>
  </si>
  <si>
    <t xml:space="preserve">Programowanie w rehabilitacji </t>
  </si>
  <si>
    <t>E zintegr.</t>
  </si>
  <si>
    <t xml:space="preserve">Przedmiot do wyboru: </t>
  </si>
  <si>
    <r>
      <t xml:space="preserve">   4.</t>
    </r>
    <r>
      <rPr>
        <sz val="9"/>
        <rFont val="Times New Roman"/>
        <family val="1"/>
      </rPr>
      <t xml:space="preserve">    </t>
    </r>
    <r>
      <rPr>
        <sz val="9"/>
        <rFont val="Tahoma"/>
        <family val="2"/>
      </rPr>
      <t> </t>
    </r>
  </si>
  <si>
    <r>
      <t xml:space="preserve">   5.</t>
    </r>
    <r>
      <rPr>
        <sz val="9"/>
        <rFont val="Times New Roman"/>
        <family val="1"/>
      </rPr>
      <t xml:space="preserve">    </t>
    </r>
    <r>
      <rPr>
        <sz val="9"/>
        <rFont val="Tahoma"/>
        <family val="2"/>
      </rPr>
      <t> </t>
    </r>
  </si>
  <si>
    <r>
      <t xml:space="preserve">   6.</t>
    </r>
    <r>
      <rPr>
        <sz val="9"/>
        <rFont val="Times New Roman"/>
        <family val="1"/>
      </rPr>
      <t xml:space="preserve">    </t>
    </r>
    <r>
      <rPr>
        <sz val="9"/>
        <rFont val="Tahoma"/>
        <family val="2"/>
      </rPr>
      <t> </t>
    </r>
  </si>
  <si>
    <t>1.</t>
  </si>
  <si>
    <t>4.</t>
  </si>
  <si>
    <t>5.</t>
  </si>
  <si>
    <t>6.</t>
  </si>
  <si>
    <t>2a.</t>
  </si>
  <si>
    <r>
      <rPr>
        <b/>
        <sz val="8"/>
        <rFont val="Tahoma"/>
        <family val="2"/>
      </rPr>
      <t>Przedmiot do wyboru:</t>
    </r>
    <r>
      <rPr>
        <sz val="8"/>
        <rFont val="Tahoma"/>
        <family val="2"/>
      </rPr>
      <t xml:space="preserve">  Język obcy</t>
    </r>
  </si>
  <si>
    <t>Kontaktowe</t>
  </si>
  <si>
    <r>
      <rPr>
        <b/>
        <sz val="8"/>
        <color indexed="10"/>
        <rFont val="Tahoma"/>
        <family val="2"/>
      </rPr>
      <t xml:space="preserve">Przedmiot do wyboru:                                                                  - </t>
    </r>
    <r>
      <rPr>
        <sz val="8"/>
        <color indexed="10"/>
        <rFont val="Tahoma"/>
        <family val="2"/>
      </rPr>
      <t>metodologia badań,                                                                         - metodologia badań biomedycznych</t>
    </r>
  </si>
  <si>
    <r>
      <rPr>
        <b/>
        <sz val="8"/>
        <color indexed="10"/>
        <rFont val="Tahoma"/>
        <family val="2"/>
      </rPr>
      <t>Przedmiot do wyboru:</t>
    </r>
    <r>
      <rPr>
        <sz val="8"/>
        <color indexed="10"/>
        <rFont val="Tahoma"/>
        <family val="2"/>
      </rPr>
      <t xml:space="preserve"> Medycyna sportowa:                                                                                      -o profilu urazowo ortopedycznym                                                    -o profilu internistyczno-kardiologicznym</t>
    </r>
  </si>
  <si>
    <r>
      <rPr>
        <b/>
        <sz val="8"/>
        <color indexed="10"/>
        <rFont val="Tahoma"/>
        <family val="2"/>
      </rPr>
      <t>Przedmiot do wyboru:                                                                 -</t>
    </r>
    <r>
      <rPr>
        <sz val="8"/>
        <color indexed="10"/>
        <rFont val="Tahoma"/>
        <family val="2"/>
      </rPr>
      <t xml:space="preserve">leczenie uzdrowiskowe SPA &amp; WELLNES                                                                   -odnowa biologiczna w sporcie  </t>
    </r>
    <r>
      <rPr>
        <b/>
        <sz val="8"/>
        <color indexed="10"/>
        <rFont val="Tahoma"/>
        <family val="2"/>
      </rPr>
      <t xml:space="preserve">     </t>
    </r>
  </si>
  <si>
    <t>10a.</t>
  </si>
  <si>
    <t>10b.</t>
  </si>
  <si>
    <r>
      <t xml:space="preserve">   1.</t>
    </r>
    <r>
      <rPr>
        <sz val="9"/>
        <rFont val="Times New Roman"/>
        <family val="1"/>
      </rPr>
      <t xml:space="preserve">   </t>
    </r>
    <r>
      <rPr>
        <sz val="9"/>
        <rFont val="Tahoma"/>
        <family val="2"/>
      </rPr>
      <t> </t>
    </r>
  </si>
  <si>
    <t>Ogółem</t>
  </si>
  <si>
    <t xml:space="preserve">Metody specjalne w fizjoterapii:                    </t>
  </si>
  <si>
    <r>
      <rPr>
        <b/>
        <sz val="8"/>
        <color indexed="62"/>
        <rFont val="Tahoma"/>
        <family val="2"/>
      </rPr>
      <t>Przedmiot do wyboru:</t>
    </r>
    <r>
      <rPr>
        <sz val="8"/>
        <color indexed="62"/>
        <rFont val="Tahoma"/>
        <family val="2"/>
      </rPr>
      <t xml:space="preserve"> Sport osób niepełnosprawnych                   - dyscypliny indywidualne                                                              - dyscypliny zespołowe</t>
    </r>
  </si>
  <si>
    <r>
      <t xml:space="preserve">Przedmiot do wyboru:  </t>
    </r>
    <r>
      <rPr>
        <sz val="8"/>
        <color indexed="10"/>
        <rFont val="Tahoma"/>
        <family val="2"/>
      </rPr>
      <t xml:space="preserve">Prozdrowotne  formy aktywności fizycznej:                                                                                        -nowoczesne formy gimnastyczne                                                     -ćwiczenia muzyczno-ruchowe     </t>
    </r>
    <r>
      <rPr>
        <b/>
        <sz val="8"/>
        <color indexed="10"/>
        <rFont val="Tahoma"/>
        <family val="2"/>
      </rPr>
      <t xml:space="preserve"> </t>
    </r>
  </si>
  <si>
    <r>
      <rPr>
        <b/>
        <sz val="8"/>
        <color indexed="10"/>
        <rFont val="Tahoma"/>
        <family val="2"/>
      </rPr>
      <t xml:space="preserve">Przedmiot do wyboru:                                                                 - </t>
    </r>
    <r>
      <rPr>
        <sz val="8"/>
        <color indexed="10"/>
        <rFont val="Tahoma"/>
        <family val="2"/>
      </rPr>
      <t>przygotowanie pracy magiterskiej,                                                  - przygotowanie do egzaminu dyplomowego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</si>
</sst>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7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b/>
      <sz val="9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12"/>
      <name val="Tahoma"/>
      <family val="2"/>
    </font>
    <font>
      <sz val="8"/>
      <name val="Arial"/>
      <family val="2"/>
    </font>
    <font>
      <b/>
      <sz val="12"/>
      <name val="Century Gothic"/>
      <family val="2"/>
    </font>
    <font>
      <sz val="11"/>
      <name val="Century Gothic"/>
      <family val="2"/>
    </font>
    <font>
      <sz val="9"/>
      <name val="Century Gothic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20"/>
      <name val="Arial"/>
      <family val="2"/>
    </font>
    <font>
      <b/>
      <sz val="20"/>
      <name val="Tahoma"/>
      <family val="2"/>
    </font>
    <font>
      <sz val="20"/>
      <name val="Tahoma"/>
      <family val="2"/>
    </font>
    <font>
      <i/>
      <sz val="20"/>
      <name val="Tahoma"/>
      <family val="2"/>
    </font>
    <font>
      <b/>
      <sz val="20"/>
      <name val="Arial Black"/>
      <family val="2"/>
    </font>
    <font>
      <b/>
      <sz val="16"/>
      <name val="Arial Black"/>
      <family val="2"/>
    </font>
    <font>
      <sz val="20"/>
      <name val="Arial Black"/>
      <family val="2"/>
    </font>
    <font>
      <b/>
      <sz val="14"/>
      <name val="Arial Black"/>
      <family val="2"/>
    </font>
    <font>
      <b/>
      <sz val="9"/>
      <name val="Arial"/>
      <family val="2"/>
    </font>
    <font>
      <b/>
      <sz val="7.5"/>
      <name val="Tahoma"/>
      <family val="2"/>
    </font>
    <font>
      <sz val="11"/>
      <name val="Times New Roman"/>
      <family val="1"/>
    </font>
    <font>
      <b/>
      <sz val="20"/>
      <name val="Arial"/>
      <family val="2"/>
    </font>
    <font>
      <b/>
      <sz val="10"/>
      <name val="Arial"/>
      <family val="2"/>
    </font>
    <font>
      <sz val="14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 Black"/>
      <family val="2"/>
    </font>
    <font>
      <sz val="9"/>
      <name val="Times New Roman"/>
      <family val="1"/>
    </font>
    <font>
      <sz val="8"/>
      <color indexed="10"/>
      <name val="Tahoma"/>
      <family val="2"/>
    </font>
    <font>
      <sz val="8"/>
      <color indexed="62"/>
      <name val="Tahoma"/>
      <family val="2"/>
    </font>
    <font>
      <b/>
      <sz val="8"/>
      <color indexed="6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7"/>
      <color indexed="10"/>
      <name val="Tahoma"/>
      <family val="2"/>
    </font>
    <font>
      <b/>
      <sz val="10"/>
      <color indexed="10"/>
      <name val="Arial"/>
      <family val="2"/>
    </font>
    <font>
      <b/>
      <sz val="10"/>
      <color indexed="10"/>
      <name val="Tahoma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30"/>
      <name val="Arial"/>
      <family val="2"/>
    </font>
    <font>
      <b/>
      <sz val="7"/>
      <color indexed="30"/>
      <name val="Tahoma"/>
      <family val="2"/>
    </font>
    <font>
      <b/>
      <sz val="10"/>
      <color indexed="30"/>
      <name val="Arial"/>
      <family val="2"/>
    </font>
    <font>
      <b/>
      <sz val="10"/>
      <color indexed="30"/>
      <name val="Tahoma"/>
      <family val="2"/>
    </font>
    <font>
      <sz val="12"/>
      <color indexed="30"/>
      <name val="Times New Roman"/>
      <family val="1"/>
    </font>
    <font>
      <sz val="10"/>
      <color indexed="30"/>
      <name val="Times New Roman"/>
      <family val="1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sz val="10"/>
      <color rgb="FFFF0000"/>
      <name val="Arial"/>
      <family val="2"/>
    </font>
    <font>
      <b/>
      <sz val="7"/>
      <color rgb="FFFF0000"/>
      <name val="Tahoma"/>
      <family val="2"/>
    </font>
    <font>
      <b/>
      <sz val="10"/>
      <color rgb="FFFF0000"/>
      <name val="Arial"/>
      <family val="2"/>
    </font>
    <font>
      <b/>
      <sz val="10"/>
      <color rgb="FFFF0000"/>
      <name val="Tahoma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0070C0"/>
      <name val="Arial"/>
      <family val="2"/>
    </font>
    <font>
      <b/>
      <sz val="7"/>
      <color rgb="FF0070C0"/>
      <name val="Tahoma"/>
      <family val="2"/>
    </font>
    <font>
      <b/>
      <sz val="10"/>
      <color rgb="FF0070C0"/>
      <name val="Arial"/>
      <family val="2"/>
    </font>
    <font>
      <b/>
      <sz val="10"/>
      <color rgb="FF0070C0"/>
      <name val="Tahoma"/>
      <family val="2"/>
    </font>
    <font>
      <sz val="12"/>
      <color rgb="FF0070C0"/>
      <name val="Times New Roman"/>
      <family val="1"/>
    </font>
    <font>
      <sz val="10"/>
      <color rgb="FF0070C0"/>
      <name val="Times New Roman"/>
      <family val="1"/>
    </font>
    <font>
      <sz val="8"/>
      <color theme="4"/>
      <name val="Tahoma"/>
      <family val="2"/>
    </font>
    <font>
      <b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/>
    </border>
    <border>
      <left/>
      <right style="double"/>
      <top/>
      <bottom style="double"/>
    </border>
    <border>
      <left/>
      <right style="medium"/>
      <top/>
      <bottom style="double"/>
    </border>
    <border>
      <left/>
      <right style="medium"/>
      <top style="double"/>
      <bottom/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double"/>
      <right style="double"/>
      <top style="double"/>
      <bottom style="medium"/>
    </border>
    <border>
      <left/>
      <right style="double"/>
      <top/>
      <bottom style="medium"/>
    </border>
    <border>
      <left/>
      <right style="double"/>
      <top style="double"/>
      <bottom style="double"/>
    </border>
    <border>
      <left style="double"/>
      <right/>
      <top style="double"/>
      <bottom/>
    </border>
    <border>
      <left style="double"/>
      <right style="double"/>
      <top/>
      <bottom style="medium"/>
    </border>
    <border>
      <left style="thin"/>
      <right style="thin"/>
      <top style="thin"/>
      <bottom/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/>
      <right style="double"/>
      <top style="medium"/>
      <bottom/>
    </border>
    <border>
      <left/>
      <right style="double"/>
      <top/>
      <bottom/>
    </border>
    <border>
      <left/>
      <right/>
      <top style="double"/>
      <bottom style="double"/>
    </border>
    <border>
      <left/>
      <right style="medium"/>
      <top style="double"/>
      <bottom style="double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double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double"/>
    </border>
    <border>
      <left style="double"/>
      <right style="double"/>
      <top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 style="double"/>
      <right style="double"/>
      <top style="medium"/>
      <bottom style="double"/>
    </border>
    <border>
      <left style="thin"/>
      <right style="thin"/>
      <top/>
      <bottom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/>
      <bottom style="double"/>
    </border>
    <border>
      <left style="double"/>
      <right>
        <color indexed="63"/>
      </right>
      <top style="double"/>
      <bottom style="medium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 style="thin"/>
      <top style="double"/>
      <bottom style="double"/>
    </border>
    <border>
      <left/>
      <right>
        <color indexed="63"/>
      </right>
      <top style="thin"/>
      <bottom/>
    </border>
    <border>
      <left style="thin"/>
      <right>
        <color indexed="63"/>
      </right>
      <top style="double"/>
      <bottom style="double"/>
    </border>
    <border>
      <left/>
      <right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/>
      <bottom style="double"/>
    </border>
    <border>
      <left style="thin"/>
      <right/>
      <top style="double"/>
      <bottom/>
    </border>
    <border>
      <left/>
      <right style="thin"/>
      <top style="double"/>
      <bottom/>
    </border>
    <border>
      <left style="medium"/>
      <right style="medium"/>
      <top style="double"/>
      <bottom/>
    </border>
    <border>
      <left style="medium"/>
      <right style="medium"/>
      <top/>
      <bottom style="double"/>
    </border>
    <border>
      <left style="medium"/>
      <right style="double"/>
      <top style="double"/>
      <bottom/>
    </border>
    <border>
      <left style="medium"/>
      <right/>
      <top/>
      <bottom style="double"/>
    </border>
    <border>
      <left style="double"/>
      <right style="medium"/>
      <top style="double"/>
      <bottom/>
    </border>
    <border>
      <left style="double"/>
      <right style="medium"/>
      <top/>
      <bottom style="double"/>
    </border>
    <border>
      <left style="medium"/>
      <right>
        <color indexed="63"/>
      </right>
      <top style="double"/>
      <bottom/>
    </border>
    <border>
      <left style="double"/>
      <right>
        <color indexed="63"/>
      </right>
      <top/>
      <bottom style="medium"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29" borderId="4" applyNumberFormat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27" borderId="1" applyNumberFormat="0" applyAlignment="0" applyProtection="0"/>
    <xf numFmtId="9" fontId="0" fillId="0" borderId="0" applyFont="0" applyFill="0" applyBorder="0" applyAlignment="0" applyProtection="0"/>
    <xf numFmtId="0" fontId="82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9" fillId="0" borderId="1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2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4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right"/>
    </xf>
    <xf numFmtId="0" fontId="20" fillId="0" borderId="0" xfId="0" applyFont="1" applyAlignment="1">
      <alignment/>
    </xf>
    <xf numFmtId="0" fontId="17" fillId="0" borderId="0" xfId="0" applyFont="1" applyFill="1" applyAlignment="1">
      <alignment/>
    </xf>
    <xf numFmtId="0" fontId="20" fillId="33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4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4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4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6" fillId="34" borderId="29" xfId="0" applyFont="1" applyFill="1" applyBorder="1" applyAlignment="1">
      <alignment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wrapText="1"/>
    </xf>
    <xf numFmtId="0" fontId="7" fillId="35" borderId="15" xfId="0" applyFont="1" applyFill="1" applyBorder="1" applyAlignment="1">
      <alignment horizontal="center" wrapText="1"/>
    </xf>
    <xf numFmtId="0" fontId="6" fillId="35" borderId="15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36" borderId="0" xfId="0" applyFill="1" applyAlignment="1">
      <alignment/>
    </xf>
    <xf numFmtId="0" fontId="14" fillId="0" borderId="38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wrapText="1"/>
    </xf>
    <xf numFmtId="0" fontId="7" fillId="35" borderId="40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7" fillId="35" borderId="40" xfId="0" applyFont="1" applyFill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4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wrapText="1"/>
    </xf>
    <xf numFmtId="0" fontId="7" fillId="35" borderId="29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8" fillId="34" borderId="40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14" fillId="35" borderId="18" xfId="0" applyFont="1" applyFill="1" applyBorder="1" applyAlignment="1">
      <alignment horizontal="center" vertical="center" wrapText="1"/>
    </xf>
    <xf numFmtId="0" fontId="6" fillId="35" borderId="41" xfId="0" applyFont="1" applyFill="1" applyBorder="1" applyAlignment="1">
      <alignment horizontal="center" wrapText="1"/>
    </xf>
    <xf numFmtId="0" fontId="7" fillId="35" borderId="12" xfId="0" applyFont="1" applyFill="1" applyBorder="1" applyAlignment="1">
      <alignment horizontal="center" wrapText="1"/>
    </xf>
    <xf numFmtId="0" fontId="7" fillId="35" borderId="5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wrapText="1"/>
    </xf>
    <xf numFmtId="0" fontId="7" fillId="34" borderId="40" xfId="0" applyFont="1" applyFill="1" applyBorder="1" applyAlignment="1">
      <alignment horizontal="center" wrapText="1"/>
    </xf>
    <xf numFmtId="0" fontId="7" fillId="34" borderId="29" xfId="0" applyFont="1" applyFill="1" applyBorder="1" applyAlignment="1">
      <alignment horizontal="center" wrapText="1"/>
    </xf>
    <xf numFmtId="0" fontId="7" fillId="34" borderId="19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4" fillId="0" borderId="32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34" fillId="34" borderId="54" xfId="0" applyFont="1" applyFill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16" fillId="0" borderId="38" xfId="0" applyFont="1" applyFill="1" applyBorder="1" applyAlignment="1">
      <alignment vertical="center" wrapText="1"/>
    </xf>
    <xf numFmtId="0" fontId="16" fillId="0" borderId="47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vertical="center" wrapText="1"/>
    </xf>
    <xf numFmtId="0" fontId="17" fillId="0" borderId="4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wrapText="1"/>
    </xf>
    <xf numFmtId="0" fontId="6" fillId="34" borderId="40" xfId="0" applyFont="1" applyFill="1" applyBorder="1" applyAlignment="1">
      <alignment wrapText="1"/>
    </xf>
    <xf numFmtId="0" fontId="6" fillId="35" borderId="40" xfId="0" applyFont="1" applyFill="1" applyBorder="1" applyAlignment="1">
      <alignment wrapText="1"/>
    </xf>
    <xf numFmtId="0" fontId="7" fillId="33" borderId="39" xfId="0" applyFont="1" applyFill="1" applyBorder="1" applyAlignment="1">
      <alignment wrapText="1"/>
    </xf>
    <xf numFmtId="0" fontId="6" fillId="33" borderId="49" xfId="0" applyFont="1" applyFill="1" applyBorder="1" applyAlignment="1">
      <alignment wrapText="1"/>
    </xf>
    <xf numFmtId="0" fontId="0" fillId="33" borderId="42" xfId="0" applyFont="1" applyFill="1" applyBorder="1" applyAlignment="1">
      <alignment wrapText="1"/>
    </xf>
    <xf numFmtId="0" fontId="9" fillId="0" borderId="56" xfId="0" applyFont="1" applyFill="1" applyBorder="1" applyAlignment="1">
      <alignment vertical="center" wrapText="1"/>
    </xf>
    <xf numFmtId="0" fontId="9" fillId="0" borderId="57" xfId="0" applyFont="1" applyFill="1" applyBorder="1" applyAlignment="1">
      <alignment vertical="center" wrapText="1"/>
    </xf>
    <xf numFmtId="0" fontId="9" fillId="0" borderId="58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18" fillId="33" borderId="17" xfId="0" applyFont="1" applyFill="1" applyBorder="1" applyAlignment="1">
      <alignment horizontal="center"/>
    </xf>
    <xf numFmtId="0" fontId="6" fillId="0" borderId="6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7" fillId="0" borderId="48" xfId="0" applyFont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6" fillId="34" borderId="43" xfId="0" applyFont="1" applyFill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6" fillId="35" borderId="40" xfId="0" applyFont="1" applyFill="1" applyBorder="1" applyAlignment="1">
      <alignment horizontal="center" wrapText="1"/>
    </xf>
    <xf numFmtId="0" fontId="6" fillId="0" borderId="39" xfId="0" applyFont="1" applyBorder="1" applyAlignment="1">
      <alignment wrapText="1"/>
    </xf>
    <xf numFmtId="0" fontId="6" fillId="0" borderId="49" xfId="0" applyFont="1" applyBorder="1" applyAlignment="1">
      <alignment horizontal="center" wrapText="1"/>
    </xf>
    <xf numFmtId="0" fontId="6" fillId="0" borderId="42" xfId="0" applyFont="1" applyBorder="1" applyAlignment="1">
      <alignment wrapText="1"/>
    </xf>
    <xf numFmtId="0" fontId="6" fillId="35" borderId="61" xfId="0" applyFont="1" applyFill="1" applyBorder="1" applyAlignment="1">
      <alignment horizontal="center" wrapText="1"/>
    </xf>
    <xf numFmtId="0" fontId="6" fillId="35" borderId="62" xfId="0" applyFont="1" applyFill="1" applyBorder="1" applyAlignment="1">
      <alignment horizontal="center" wrapText="1"/>
    </xf>
    <xf numFmtId="0" fontId="87" fillId="0" borderId="40" xfId="0" applyFont="1" applyFill="1" applyBorder="1" applyAlignment="1">
      <alignment vertical="center" wrapText="1"/>
    </xf>
    <xf numFmtId="0" fontId="88" fillId="0" borderId="15" xfId="0" applyFont="1" applyBorder="1" applyAlignment="1">
      <alignment horizontal="center" wrapText="1"/>
    </xf>
    <xf numFmtId="0" fontId="88" fillId="35" borderId="15" xfId="0" applyFont="1" applyFill="1" applyBorder="1" applyAlignment="1">
      <alignment horizontal="center" wrapText="1"/>
    </xf>
    <xf numFmtId="0" fontId="88" fillId="0" borderId="40" xfId="0" applyFont="1" applyBorder="1" applyAlignment="1">
      <alignment horizontal="center" wrapText="1"/>
    </xf>
    <xf numFmtId="0" fontId="88" fillId="0" borderId="20" xfId="0" applyFont="1" applyBorder="1" applyAlignment="1">
      <alignment horizontal="center" wrapText="1"/>
    </xf>
    <xf numFmtId="0" fontId="88" fillId="0" borderId="44" xfId="0" applyFont="1" applyBorder="1" applyAlignment="1">
      <alignment horizontal="center" wrapText="1"/>
    </xf>
    <xf numFmtId="0" fontId="88" fillId="0" borderId="29" xfId="0" applyFont="1" applyFill="1" applyBorder="1" applyAlignment="1">
      <alignment vertical="center" wrapText="1"/>
    </xf>
    <xf numFmtId="0" fontId="87" fillId="0" borderId="29" xfId="0" applyFont="1" applyFill="1" applyBorder="1" applyAlignment="1">
      <alignment vertical="center" wrapText="1"/>
    </xf>
    <xf numFmtId="0" fontId="89" fillId="0" borderId="0" xfId="0" applyFont="1" applyAlignment="1">
      <alignment/>
    </xf>
    <xf numFmtId="0" fontId="90" fillId="0" borderId="20" xfId="0" applyFont="1" applyBorder="1" applyAlignment="1">
      <alignment horizontal="center" vertical="center"/>
    </xf>
    <xf numFmtId="0" fontId="91" fillId="0" borderId="63" xfId="0" applyFont="1" applyBorder="1" applyAlignment="1">
      <alignment vertical="center"/>
    </xf>
    <xf numFmtId="0" fontId="92" fillId="0" borderId="15" xfId="0" applyFont="1" applyFill="1" applyBorder="1" applyAlignment="1">
      <alignment horizontal="center" vertical="center" wrapText="1"/>
    </xf>
    <xf numFmtId="0" fontId="92" fillId="33" borderId="15" xfId="0" applyFont="1" applyFill="1" applyBorder="1" applyAlignment="1" applyProtection="1">
      <alignment horizontal="center" vertical="center"/>
      <protection locked="0"/>
    </xf>
    <xf numFmtId="0" fontId="92" fillId="33" borderId="15" xfId="0" applyFont="1" applyFill="1" applyBorder="1" applyAlignment="1" applyProtection="1">
      <alignment horizontal="center" vertical="center" wrapText="1"/>
      <protection locked="0"/>
    </xf>
    <xf numFmtId="0" fontId="89" fillId="34" borderId="15" xfId="0" applyFont="1" applyFill="1" applyBorder="1" applyAlignment="1">
      <alignment/>
    </xf>
    <xf numFmtId="0" fontId="92" fillId="0" borderId="15" xfId="0" applyFont="1" applyBorder="1" applyAlignment="1">
      <alignment horizontal="center" vertical="center"/>
    </xf>
    <xf numFmtId="0" fontId="92" fillId="33" borderId="15" xfId="0" applyFont="1" applyFill="1" applyBorder="1" applyAlignment="1">
      <alignment horizontal="center" vertical="center"/>
    </xf>
    <xf numFmtId="0" fontId="92" fillId="35" borderId="15" xfId="0" applyFont="1" applyFill="1" applyBorder="1" applyAlignment="1">
      <alignment horizontal="center" vertical="center"/>
    </xf>
    <xf numFmtId="0" fontId="92" fillId="33" borderId="27" xfId="0" applyFont="1" applyFill="1" applyBorder="1" applyAlignment="1">
      <alignment horizontal="center" vertical="center"/>
    </xf>
    <xf numFmtId="0" fontId="92" fillId="33" borderId="64" xfId="0" applyFont="1" applyFill="1" applyBorder="1" applyAlignment="1">
      <alignment horizontal="center" vertical="center"/>
    </xf>
    <xf numFmtId="0" fontId="89" fillId="0" borderId="64" xfId="0" applyFont="1" applyBorder="1" applyAlignment="1">
      <alignment/>
    </xf>
    <xf numFmtId="0" fontId="91" fillId="0" borderId="41" xfId="0" applyFont="1" applyBorder="1" applyAlignment="1">
      <alignment vertical="center"/>
    </xf>
    <xf numFmtId="0" fontId="92" fillId="0" borderId="15" xfId="0" applyFont="1" applyFill="1" applyBorder="1" applyAlignment="1">
      <alignment horizontal="center" vertical="center"/>
    </xf>
    <xf numFmtId="0" fontId="92" fillId="34" borderId="15" xfId="0" applyFont="1" applyFill="1" applyBorder="1" applyAlignment="1">
      <alignment horizontal="center" vertical="center"/>
    </xf>
    <xf numFmtId="0" fontId="92" fillId="0" borderId="27" xfId="0" applyFont="1" applyFill="1" applyBorder="1" applyAlignment="1">
      <alignment horizontal="center" vertical="center"/>
    </xf>
    <xf numFmtId="0" fontId="93" fillId="0" borderId="0" xfId="0" applyFont="1" applyBorder="1" applyAlignment="1">
      <alignment wrapText="1"/>
    </xf>
    <xf numFmtId="0" fontId="94" fillId="0" borderId="0" xfId="0" applyFont="1" applyAlignment="1">
      <alignment wrapText="1"/>
    </xf>
    <xf numFmtId="0" fontId="34" fillId="0" borderId="65" xfId="0" applyFont="1" applyBorder="1" applyAlignment="1">
      <alignment horizontal="center" vertical="center" wrapText="1"/>
    </xf>
    <xf numFmtId="0" fontId="34" fillId="0" borderId="66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95" fillId="0" borderId="0" xfId="0" applyFont="1" applyAlignment="1">
      <alignment/>
    </xf>
    <xf numFmtId="0" fontId="96" fillId="0" borderId="20" xfId="0" applyFont="1" applyBorder="1" applyAlignment="1">
      <alignment horizontal="center" vertical="center"/>
    </xf>
    <xf numFmtId="0" fontId="97" fillId="0" borderId="63" xfId="0" applyFont="1" applyBorder="1" applyAlignment="1">
      <alignment vertical="center"/>
    </xf>
    <xf numFmtId="0" fontId="98" fillId="0" borderId="15" xfId="0" applyFont="1" applyFill="1" applyBorder="1" applyAlignment="1">
      <alignment horizontal="center" vertical="center" wrapText="1"/>
    </xf>
    <xf numFmtId="0" fontId="98" fillId="33" borderId="15" xfId="0" applyFont="1" applyFill="1" applyBorder="1" applyAlignment="1" applyProtection="1">
      <alignment horizontal="center" vertical="center"/>
      <protection locked="0"/>
    </xf>
    <xf numFmtId="0" fontId="98" fillId="33" borderId="15" xfId="0" applyFont="1" applyFill="1" applyBorder="1" applyAlignment="1" applyProtection="1">
      <alignment horizontal="center" vertical="center" wrapText="1"/>
      <protection locked="0"/>
    </xf>
    <xf numFmtId="0" fontId="95" fillId="34" borderId="15" xfId="0" applyFont="1" applyFill="1" applyBorder="1" applyAlignment="1">
      <alignment/>
    </xf>
    <xf numFmtId="0" fontId="98" fillId="0" borderId="15" xfId="0" applyFont="1" applyBorder="1" applyAlignment="1">
      <alignment horizontal="center" vertical="center"/>
    </xf>
    <xf numFmtId="0" fontId="98" fillId="33" borderId="15" xfId="0" applyFont="1" applyFill="1" applyBorder="1" applyAlignment="1">
      <alignment horizontal="center" vertical="center"/>
    </xf>
    <xf numFmtId="0" fontId="98" fillId="35" borderId="15" xfId="0" applyFont="1" applyFill="1" applyBorder="1" applyAlignment="1">
      <alignment horizontal="center" vertical="center"/>
    </xf>
    <xf numFmtId="0" fontId="98" fillId="33" borderId="27" xfId="0" applyFont="1" applyFill="1" applyBorder="1" applyAlignment="1">
      <alignment horizontal="center" vertical="center"/>
    </xf>
    <xf numFmtId="0" fontId="98" fillId="33" borderId="64" xfId="0" applyFont="1" applyFill="1" applyBorder="1" applyAlignment="1">
      <alignment horizontal="center" vertical="center"/>
    </xf>
    <xf numFmtId="0" fontId="95" fillId="0" borderId="64" xfId="0" applyFont="1" applyBorder="1" applyAlignment="1">
      <alignment/>
    </xf>
    <xf numFmtId="0" fontId="97" fillId="0" borderId="41" xfId="0" applyFont="1" applyBorder="1" applyAlignment="1">
      <alignment vertical="center"/>
    </xf>
    <xf numFmtId="0" fontId="98" fillId="0" borderId="15" xfId="0" applyFont="1" applyFill="1" applyBorder="1" applyAlignment="1">
      <alignment horizontal="center" vertical="center"/>
    </xf>
    <xf numFmtId="0" fontId="98" fillId="34" borderId="15" xfId="0" applyFont="1" applyFill="1" applyBorder="1" applyAlignment="1">
      <alignment horizontal="center" vertical="center"/>
    </xf>
    <xf numFmtId="0" fontId="98" fillId="0" borderId="27" xfId="0" applyFont="1" applyFill="1" applyBorder="1" applyAlignment="1">
      <alignment horizontal="center" vertical="center"/>
    </xf>
    <xf numFmtId="0" fontId="99" fillId="0" borderId="0" xfId="0" applyFont="1" applyBorder="1" applyAlignment="1">
      <alignment wrapText="1"/>
    </xf>
    <xf numFmtId="0" fontId="100" fillId="0" borderId="0" xfId="0" applyFont="1" applyAlignment="1">
      <alignment wrapText="1"/>
    </xf>
    <xf numFmtId="0" fontId="101" fillId="0" borderId="40" xfId="0" applyFont="1" applyFill="1" applyBorder="1" applyAlignment="1">
      <alignment wrapText="1"/>
    </xf>
    <xf numFmtId="0" fontId="6" fillId="35" borderId="40" xfId="0" applyFont="1" applyFill="1" applyBorder="1" applyAlignment="1">
      <alignment vertical="center" wrapText="1"/>
    </xf>
    <xf numFmtId="0" fontId="38" fillId="0" borderId="40" xfId="0" applyFont="1" applyFill="1" applyBorder="1" applyAlignment="1">
      <alignment wrapText="1"/>
    </xf>
    <xf numFmtId="0" fontId="90" fillId="0" borderId="67" xfId="0" applyFont="1" applyBorder="1" applyAlignment="1">
      <alignment horizontal="center" vertical="center"/>
    </xf>
    <xf numFmtId="0" fontId="90" fillId="0" borderId="68" xfId="0" applyFont="1" applyBorder="1" applyAlignment="1">
      <alignment horizontal="center" vertical="center"/>
    </xf>
    <xf numFmtId="0" fontId="90" fillId="0" borderId="42" xfId="0" applyFont="1" applyBorder="1" applyAlignment="1">
      <alignment horizontal="center" vertical="center"/>
    </xf>
    <xf numFmtId="0" fontId="90" fillId="0" borderId="34" xfId="0" applyFont="1" applyBorder="1" applyAlignment="1">
      <alignment horizontal="center" vertical="center"/>
    </xf>
    <xf numFmtId="0" fontId="102" fillId="0" borderId="0" xfId="0" applyFont="1" applyAlignment="1">
      <alignment horizontal="right"/>
    </xf>
    <xf numFmtId="0" fontId="91" fillId="0" borderId="0" xfId="0" applyFont="1" applyFill="1" applyBorder="1" applyAlignment="1" applyProtection="1">
      <alignment horizontal="right" vertical="center"/>
      <protection locked="0"/>
    </xf>
    <xf numFmtId="0" fontId="30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2" fillId="0" borderId="50" xfId="0" applyFont="1" applyBorder="1" applyAlignment="1">
      <alignment horizontal="center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6" fillId="0" borderId="73" xfId="0" applyFont="1" applyBorder="1" applyAlignment="1">
      <alignment horizontal="center" wrapText="1"/>
    </xf>
    <xf numFmtId="0" fontId="6" fillId="0" borderId="74" xfId="0" applyFont="1" applyBorder="1" applyAlignment="1">
      <alignment horizontal="center" wrapText="1"/>
    </xf>
    <xf numFmtId="0" fontId="6" fillId="0" borderId="75" xfId="0" applyFont="1" applyBorder="1" applyAlignment="1">
      <alignment horizontal="center" wrapText="1"/>
    </xf>
    <xf numFmtId="0" fontId="6" fillId="0" borderId="72" xfId="0" applyFont="1" applyBorder="1" applyAlignment="1">
      <alignment horizontal="center" wrapText="1"/>
    </xf>
    <xf numFmtId="0" fontId="6" fillId="0" borderId="69" xfId="0" applyFont="1" applyBorder="1" applyAlignment="1">
      <alignment horizontal="center" wrapText="1"/>
    </xf>
    <xf numFmtId="0" fontId="6" fillId="0" borderId="70" xfId="0" applyFont="1" applyBorder="1" applyAlignment="1">
      <alignment horizontal="center" wrapText="1"/>
    </xf>
    <xf numFmtId="0" fontId="7" fillId="0" borderId="38" xfId="0" applyFont="1" applyBorder="1" applyAlignment="1">
      <alignment wrapText="1"/>
    </xf>
    <xf numFmtId="0" fontId="7" fillId="0" borderId="4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24" xfId="0" applyFont="1" applyBorder="1" applyAlignment="1">
      <alignment horizontal="center" vertical="top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58" xfId="0" applyFont="1" applyFill="1" applyBorder="1" applyAlignment="1">
      <alignment horizontal="left" vertical="center" wrapText="1"/>
    </xf>
    <xf numFmtId="0" fontId="9" fillId="0" borderId="76" xfId="0" applyFont="1" applyFill="1" applyBorder="1" applyAlignment="1">
      <alignment horizontal="left" vertical="center" wrapText="1"/>
    </xf>
    <xf numFmtId="0" fontId="6" fillId="35" borderId="69" xfId="0" applyFont="1" applyFill="1" applyBorder="1" applyAlignment="1">
      <alignment horizontal="center" wrapText="1"/>
    </xf>
    <xf numFmtId="0" fontId="6" fillId="35" borderId="70" xfId="0" applyFont="1" applyFill="1" applyBorder="1" applyAlignment="1">
      <alignment horizontal="center" wrapText="1"/>
    </xf>
    <xf numFmtId="0" fontId="29" fillId="0" borderId="38" xfId="0" applyFont="1" applyBorder="1" applyAlignment="1">
      <alignment horizontal="center" wrapText="1"/>
    </xf>
    <xf numFmtId="0" fontId="29" fillId="0" borderId="47" xfId="0" applyFont="1" applyBorder="1" applyAlignment="1">
      <alignment horizontal="center" wrapText="1"/>
    </xf>
    <xf numFmtId="0" fontId="29" fillId="0" borderId="18" xfId="0" applyFont="1" applyBorder="1" applyAlignment="1">
      <alignment horizont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12"/>
  <sheetViews>
    <sheetView tabSelected="1" view="pageBreakPreview" zoomScale="90" zoomScaleNormal="80" zoomScaleSheetLayoutView="90" zoomScalePageLayoutView="0" workbookViewId="0" topLeftCell="M1">
      <selection activeCell="B79" sqref="B79"/>
    </sheetView>
  </sheetViews>
  <sheetFormatPr defaultColWidth="9.140625" defaultRowHeight="12.75"/>
  <cols>
    <col min="1" max="1" width="6.8515625" style="170" customWidth="1"/>
    <col min="2" max="2" width="48.8515625" style="0" customWidth="1"/>
    <col min="3" max="3" width="8.7109375" style="0" customWidth="1"/>
    <col min="4" max="6" width="10.140625" style="0" bestFit="1" customWidth="1"/>
    <col min="13" max="13" width="13.7109375" style="0" customWidth="1"/>
    <col min="14" max="14" width="9.57421875" style="0" bestFit="1" customWidth="1"/>
    <col min="20" max="20" width="10.8515625" style="223" customWidth="1"/>
    <col min="21" max="21" width="13.28125" style="246" bestFit="1" customWidth="1"/>
  </cols>
  <sheetData>
    <row r="1" spans="1:18" ht="25.5">
      <c r="A1" s="167"/>
      <c r="B1" s="26" t="s">
        <v>111</v>
      </c>
      <c r="C1" s="26"/>
      <c r="D1" s="26"/>
      <c r="E1" s="26"/>
      <c r="F1" s="26"/>
      <c r="G1" s="26"/>
      <c r="H1" s="26"/>
      <c r="I1" s="26"/>
      <c r="J1" s="26"/>
      <c r="K1" s="273"/>
      <c r="L1" s="273"/>
      <c r="M1" s="273"/>
      <c r="N1" s="273"/>
      <c r="O1" s="273"/>
      <c r="P1" s="273"/>
      <c r="Q1" s="273"/>
      <c r="R1" s="273"/>
    </row>
    <row r="2" spans="1:18" ht="25.5">
      <c r="A2" s="167"/>
      <c r="B2" s="26"/>
      <c r="C2" s="26"/>
      <c r="D2" s="26"/>
      <c r="E2" s="26"/>
      <c r="F2" s="26"/>
      <c r="G2" s="26"/>
      <c r="H2" s="26"/>
      <c r="I2" s="26"/>
      <c r="J2" s="26"/>
      <c r="K2" s="272"/>
      <c r="L2" s="272"/>
      <c r="M2" s="272"/>
      <c r="N2" s="272"/>
      <c r="O2" s="272"/>
      <c r="P2" s="272"/>
      <c r="Q2" s="272"/>
      <c r="R2" s="272"/>
    </row>
    <row r="3" spans="1:18" ht="25.5">
      <c r="A3" s="167"/>
      <c r="B3" s="29"/>
      <c r="C3" s="30"/>
      <c r="D3" s="30"/>
      <c r="E3" s="30"/>
      <c r="F3" s="30"/>
      <c r="G3" s="30"/>
      <c r="H3" s="26"/>
      <c r="I3" s="26"/>
      <c r="J3" s="26"/>
      <c r="K3" s="26"/>
      <c r="L3" s="26"/>
      <c r="M3" s="26"/>
      <c r="N3" s="26"/>
      <c r="O3" s="26"/>
      <c r="P3" s="27"/>
      <c r="Q3" s="27"/>
      <c r="R3" s="28"/>
    </row>
    <row r="4" spans="1:18" ht="25.5">
      <c r="A4" s="167"/>
      <c r="B4" s="275" t="s">
        <v>58</v>
      </c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6"/>
      <c r="P4" s="26"/>
      <c r="Q4" s="26"/>
      <c r="R4" s="28"/>
    </row>
    <row r="5" spans="1:18" ht="25.5">
      <c r="A5" s="167"/>
      <c r="B5" s="275" t="s">
        <v>59</v>
      </c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6"/>
      <c r="P5" s="26"/>
      <c r="Q5" s="26"/>
      <c r="R5" s="28"/>
    </row>
    <row r="6" spans="1:18" ht="25.5">
      <c r="A6" s="167"/>
      <c r="B6" s="31"/>
      <c r="C6" s="30"/>
      <c r="D6" s="30"/>
      <c r="E6" s="30"/>
      <c r="F6" s="30"/>
      <c r="G6" s="30"/>
      <c r="H6" s="32"/>
      <c r="I6" s="32"/>
      <c r="J6" s="32"/>
      <c r="K6" s="32"/>
      <c r="L6" s="32"/>
      <c r="M6" s="32"/>
      <c r="N6" s="32"/>
      <c r="O6" s="32"/>
      <c r="P6" s="32"/>
      <c r="Q6" s="27"/>
      <c r="R6" s="28"/>
    </row>
    <row r="7" spans="1:18" ht="25.5">
      <c r="A7" s="168"/>
      <c r="B7" s="276" t="s">
        <v>73</v>
      </c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6"/>
      <c r="P7" s="27"/>
      <c r="Q7" s="27"/>
      <c r="R7" s="28"/>
    </row>
    <row r="8" spans="1:18" ht="25.5">
      <c r="A8" s="167"/>
      <c r="B8" s="275" t="s">
        <v>60</v>
      </c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34"/>
      <c r="P8" s="35"/>
      <c r="Q8" s="35"/>
      <c r="R8" s="28"/>
    </row>
    <row r="9" spans="1:18" ht="25.5">
      <c r="A9" s="167"/>
      <c r="B9" s="36" t="s">
        <v>61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5"/>
      <c r="N9" s="34"/>
      <c r="O9" s="34"/>
      <c r="P9" s="27"/>
      <c r="Q9" s="27"/>
      <c r="R9" s="28"/>
    </row>
    <row r="10" spans="1:18" ht="25.5">
      <c r="A10" s="167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5"/>
      <c r="N10" s="34"/>
      <c r="O10" s="34"/>
      <c r="P10" s="27"/>
      <c r="Q10" s="27"/>
      <c r="R10" s="28"/>
    </row>
    <row r="11" spans="1:18" ht="25.5">
      <c r="A11" s="167"/>
      <c r="B11" s="36" t="s">
        <v>109</v>
      </c>
      <c r="C11" s="36"/>
      <c r="D11" s="33">
        <f>SUM(D14:D18)</f>
        <v>3604</v>
      </c>
      <c r="E11" s="36"/>
      <c r="F11" s="36"/>
      <c r="G11" s="36"/>
      <c r="H11" s="36"/>
      <c r="I11" s="36"/>
      <c r="J11" s="36"/>
      <c r="K11" s="36"/>
      <c r="L11" s="36"/>
      <c r="M11" s="35"/>
      <c r="N11" s="34"/>
      <c r="O11" s="34"/>
      <c r="P11" s="27"/>
      <c r="Q11" s="27"/>
      <c r="R11" s="28"/>
    </row>
    <row r="12" spans="1:18" ht="25.5">
      <c r="A12" s="167"/>
      <c r="B12" s="36"/>
      <c r="C12" s="36"/>
      <c r="D12" s="33"/>
      <c r="E12" s="36"/>
      <c r="F12" s="36"/>
      <c r="G12" s="36"/>
      <c r="H12" s="36"/>
      <c r="I12" s="36"/>
      <c r="J12" s="36"/>
      <c r="K12" s="36"/>
      <c r="L12" s="36"/>
      <c r="M12" s="35"/>
      <c r="N12" s="34"/>
      <c r="O12" s="34"/>
      <c r="P12" s="27"/>
      <c r="Q12" s="27"/>
      <c r="R12" s="28"/>
    </row>
    <row r="13" spans="1:18" ht="25.5">
      <c r="A13" s="167"/>
      <c r="B13" s="37" t="s">
        <v>62</v>
      </c>
      <c r="C13" s="37"/>
      <c r="D13" s="38"/>
      <c r="E13" s="37"/>
      <c r="F13" s="37"/>
      <c r="G13" s="37"/>
      <c r="H13" s="37"/>
      <c r="I13" s="37"/>
      <c r="J13" s="36"/>
      <c r="K13" s="36"/>
      <c r="L13" s="36"/>
      <c r="M13" s="35"/>
      <c r="N13" s="34"/>
      <c r="O13" s="34"/>
      <c r="P13" s="27"/>
      <c r="Q13" s="27"/>
      <c r="R13" s="28"/>
    </row>
    <row r="14" spans="1:18" ht="25.5">
      <c r="A14" s="167"/>
      <c r="B14" s="39" t="s">
        <v>63</v>
      </c>
      <c r="C14" s="36"/>
      <c r="D14" s="33">
        <f>SUM(C55,C86)</f>
        <v>1085</v>
      </c>
      <c r="E14" s="36">
        <f>SUM(C55,C87)</f>
        <v>1090</v>
      </c>
      <c r="F14" s="36">
        <f>SUM(C55,C88)</f>
        <v>1105</v>
      </c>
      <c r="G14" s="36"/>
      <c r="H14" s="36"/>
      <c r="I14" s="36"/>
      <c r="J14" s="36"/>
      <c r="K14" s="36"/>
      <c r="L14" s="36"/>
      <c r="M14" s="35"/>
      <c r="N14" s="34"/>
      <c r="O14" s="34"/>
      <c r="P14" s="27"/>
      <c r="Q14" s="27"/>
      <c r="R14" s="28"/>
    </row>
    <row r="15" spans="1:18" ht="25.5">
      <c r="A15" s="167"/>
      <c r="B15" s="39"/>
      <c r="C15" s="36"/>
      <c r="D15" s="33"/>
      <c r="E15" s="36"/>
      <c r="F15" s="36"/>
      <c r="G15" s="70"/>
      <c r="H15" s="70"/>
      <c r="I15" s="70"/>
      <c r="J15" s="70"/>
      <c r="K15" s="70"/>
      <c r="L15" s="70"/>
      <c r="M15" s="71"/>
      <c r="N15" s="34"/>
      <c r="O15" s="34"/>
      <c r="P15" s="27"/>
      <c r="Q15" s="27"/>
      <c r="R15" s="28"/>
    </row>
    <row r="16" spans="1:18" ht="31.5">
      <c r="A16" s="167"/>
      <c r="B16" s="276" t="s">
        <v>64</v>
      </c>
      <c r="C16" s="276"/>
      <c r="D16" s="33">
        <f>SUM(C56,C89)</f>
        <v>1799</v>
      </c>
      <c r="E16" s="36">
        <f>SUM(C56,I86,P87)</f>
        <v>1794</v>
      </c>
      <c r="F16" s="36">
        <f>SUM(C56,I86,P88)</f>
        <v>1779</v>
      </c>
      <c r="G16" s="70"/>
      <c r="H16" s="70"/>
      <c r="I16" s="70"/>
      <c r="J16" s="70"/>
      <c r="K16" s="70"/>
      <c r="L16" s="70"/>
      <c r="M16" s="72"/>
      <c r="N16" s="40"/>
      <c r="O16" s="40"/>
      <c r="P16" s="40"/>
      <c r="Q16" s="40"/>
      <c r="R16" s="41"/>
    </row>
    <row r="17" spans="1:18" ht="31.5">
      <c r="A17" s="167"/>
      <c r="B17" s="36"/>
      <c r="C17" s="36"/>
      <c r="D17" s="33"/>
      <c r="E17" s="36"/>
      <c r="F17" s="36"/>
      <c r="G17" s="36"/>
      <c r="H17" s="36"/>
      <c r="I17" s="36"/>
      <c r="J17" s="36"/>
      <c r="K17" s="40"/>
      <c r="L17" s="40"/>
      <c r="M17" s="40"/>
      <c r="N17" s="40"/>
      <c r="O17" s="40"/>
      <c r="P17" s="40"/>
      <c r="Q17" s="40"/>
      <c r="R17" s="41"/>
    </row>
    <row r="18" spans="1:18" ht="31.5">
      <c r="A18" s="169"/>
      <c r="B18" s="36" t="s">
        <v>72</v>
      </c>
      <c r="C18" s="36"/>
      <c r="D18" s="33">
        <f>SUM(C57,C90)</f>
        <v>720</v>
      </c>
      <c r="E18" s="36"/>
      <c r="F18" s="36"/>
      <c r="H18" s="27"/>
      <c r="N18" s="42"/>
      <c r="O18" s="43"/>
      <c r="P18" s="43"/>
      <c r="Q18" s="43"/>
      <c r="R18" s="44"/>
    </row>
    <row r="19" spans="1:18" ht="31.5">
      <c r="A19" s="169"/>
      <c r="B19" s="36"/>
      <c r="C19" s="36"/>
      <c r="D19" s="33"/>
      <c r="E19" s="36"/>
      <c r="F19" s="36"/>
      <c r="G19" s="36"/>
      <c r="H19" s="36" t="s">
        <v>77</v>
      </c>
      <c r="I19" s="36"/>
      <c r="J19" s="36"/>
      <c r="K19" s="36"/>
      <c r="L19" s="36"/>
      <c r="M19" s="42"/>
      <c r="N19" s="42"/>
      <c r="O19" s="43"/>
      <c r="P19" s="43"/>
      <c r="Q19" s="43"/>
      <c r="R19" s="44"/>
    </row>
    <row r="20" spans="1:18" ht="26.25" customHeight="1">
      <c r="A20" s="169"/>
      <c r="B20" s="36" t="s">
        <v>65</v>
      </c>
      <c r="C20" s="30"/>
      <c r="D20" s="45">
        <v>120</v>
      </c>
      <c r="E20" s="30"/>
      <c r="F20" s="30"/>
      <c r="G20" s="36"/>
      <c r="H20" s="36"/>
      <c r="I20" s="274" t="s">
        <v>78</v>
      </c>
      <c r="J20" s="274"/>
      <c r="K20" s="274"/>
      <c r="L20" s="274"/>
      <c r="M20" s="274"/>
      <c r="N20" s="42"/>
      <c r="O20" s="46"/>
      <c r="P20" s="46"/>
      <c r="Q20" s="46"/>
      <c r="R20" s="47"/>
    </row>
    <row r="23" spans="4:17" ht="15.75" thickBot="1">
      <c r="D23" s="277" t="s">
        <v>112</v>
      </c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</row>
    <row r="24" spans="1:21" ht="14.25" thickBot="1" thickTop="1">
      <c r="A24" s="284" t="s">
        <v>0</v>
      </c>
      <c r="B24" s="325" t="s">
        <v>1</v>
      </c>
      <c r="C24" s="328" t="s">
        <v>67</v>
      </c>
      <c r="D24" s="311" t="s">
        <v>2</v>
      </c>
      <c r="E24" s="312"/>
      <c r="F24" s="312"/>
      <c r="G24" s="312"/>
      <c r="H24" s="312"/>
      <c r="I24" s="312"/>
      <c r="J24" s="313"/>
      <c r="K24" s="311" t="s">
        <v>3</v>
      </c>
      <c r="L24" s="312"/>
      <c r="M24" s="312"/>
      <c r="N24" s="312"/>
      <c r="O24" s="312"/>
      <c r="P24" s="312"/>
      <c r="Q24" s="313"/>
      <c r="R24" s="314" t="s">
        <v>4</v>
      </c>
      <c r="S24" s="321" t="s">
        <v>5</v>
      </c>
      <c r="T24" s="268" t="s">
        <v>13</v>
      </c>
      <c r="U24" s="269"/>
    </row>
    <row r="25" spans="1:21" ht="13.5" thickTop="1">
      <c r="A25" s="285"/>
      <c r="B25" s="326"/>
      <c r="C25" s="329"/>
      <c r="D25" s="323" t="s">
        <v>6</v>
      </c>
      <c r="E25" s="278" t="s">
        <v>7</v>
      </c>
      <c r="F25" s="278" t="s">
        <v>8</v>
      </c>
      <c r="G25" s="278" t="s">
        <v>9</v>
      </c>
      <c r="H25" s="278" t="s">
        <v>10</v>
      </c>
      <c r="I25" s="278" t="s">
        <v>11</v>
      </c>
      <c r="J25" s="77" t="s">
        <v>12</v>
      </c>
      <c r="K25" s="282" t="s">
        <v>6</v>
      </c>
      <c r="L25" s="278" t="s">
        <v>7</v>
      </c>
      <c r="M25" s="278" t="s">
        <v>8</v>
      </c>
      <c r="N25" s="278" t="s">
        <v>9</v>
      </c>
      <c r="O25" s="278" t="s">
        <v>14</v>
      </c>
      <c r="P25" s="280" t="s">
        <v>11</v>
      </c>
      <c r="Q25" s="78" t="s">
        <v>15</v>
      </c>
      <c r="R25" s="315"/>
      <c r="S25" s="322"/>
      <c r="T25" s="270"/>
      <c r="U25" s="271"/>
    </row>
    <row r="26" spans="1:21" ht="22.5" customHeight="1" thickBot="1">
      <c r="A26" s="286"/>
      <c r="B26" s="327"/>
      <c r="C26" s="330"/>
      <c r="D26" s="324"/>
      <c r="E26" s="279"/>
      <c r="F26" s="279"/>
      <c r="G26" s="279"/>
      <c r="H26" s="279"/>
      <c r="I26" s="279"/>
      <c r="J26" s="79" t="s">
        <v>13</v>
      </c>
      <c r="K26" s="283"/>
      <c r="L26" s="279"/>
      <c r="M26" s="279"/>
      <c r="N26" s="279"/>
      <c r="O26" s="279"/>
      <c r="P26" s="281"/>
      <c r="Q26" s="125" t="s">
        <v>13</v>
      </c>
      <c r="R26" s="316"/>
      <c r="S26" s="281"/>
      <c r="T26" s="224" t="s">
        <v>128</v>
      </c>
      <c r="U26" s="247" t="s">
        <v>135</v>
      </c>
    </row>
    <row r="27" spans="1:21" ht="14.25" thickBot="1" thickTop="1">
      <c r="A27" s="171"/>
      <c r="B27" s="8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2"/>
      <c r="O27" s="81"/>
      <c r="P27" s="81"/>
      <c r="Q27" s="83"/>
      <c r="R27" s="81"/>
      <c r="S27" s="81"/>
      <c r="T27" s="225"/>
      <c r="U27" s="248"/>
    </row>
    <row r="28" spans="1:21" ht="17.25" customHeight="1" thickTop="1">
      <c r="A28" s="242" t="s">
        <v>134</v>
      </c>
      <c r="B28" s="97" t="s">
        <v>16</v>
      </c>
      <c r="C28" s="143">
        <f aca="true" t="shared" si="0" ref="C28:C35">SUM(D28:G28,K28:N28)</f>
        <v>20</v>
      </c>
      <c r="D28" s="84">
        <v>10</v>
      </c>
      <c r="E28" s="85">
        <v>5</v>
      </c>
      <c r="F28" s="85">
        <v>5</v>
      </c>
      <c r="G28" s="85" t="s">
        <v>17</v>
      </c>
      <c r="H28" s="85" t="s">
        <v>17</v>
      </c>
      <c r="I28" s="115">
        <v>10</v>
      </c>
      <c r="J28" s="143">
        <v>1</v>
      </c>
      <c r="K28" s="84" t="s">
        <v>17</v>
      </c>
      <c r="L28" s="85" t="s">
        <v>17</v>
      </c>
      <c r="M28" s="85" t="s">
        <v>17</v>
      </c>
      <c r="N28" s="85" t="s">
        <v>17</v>
      </c>
      <c r="O28" s="85" t="s">
        <v>17</v>
      </c>
      <c r="P28" s="115" t="s">
        <v>17</v>
      </c>
      <c r="Q28" s="126" t="s">
        <v>17</v>
      </c>
      <c r="R28" s="86" t="s">
        <v>18</v>
      </c>
      <c r="S28" s="202" t="s">
        <v>17</v>
      </c>
      <c r="T28" s="226">
        <v>0.5</v>
      </c>
      <c r="U28" s="249">
        <v>1</v>
      </c>
    </row>
    <row r="29" spans="1:21" ht="17.25" customHeight="1">
      <c r="A29" s="172" t="s">
        <v>81</v>
      </c>
      <c r="B29" s="91" t="s">
        <v>34</v>
      </c>
      <c r="C29" s="127">
        <f t="shared" si="0"/>
        <v>15</v>
      </c>
      <c r="D29" s="87" t="s">
        <v>17</v>
      </c>
      <c r="E29" s="88" t="s">
        <v>17</v>
      </c>
      <c r="F29" s="88" t="s">
        <v>17</v>
      </c>
      <c r="G29" s="88" t="s">
        <v>17</v>
      </c>
      <c r="H29" s="88" t="s">
        <v>17</v>
      </c>
      <c r="I29" s="112" t="s">
        <v>17</v>
      </c>
      <c r="J29" s="127" t="s">
        <v>17</v>
      </c>
      <c r="K29" s="87">
        <v>10</v>
      </c>
      <c r="L29" s="88">
        <v>5</v>
      </c>
      <c r="M29" s="88" t="s">
        <v>17</v>
      </c>
      <c r="N29" s="90" t="s">
        <v>17</v>
      </c>
      <c r="O29" s="88" t="s">
        <v>17</v>
      </c>
      <c r="P29" s="112">
        <v>45</v>
      </c>
      <c r="Q29" s="127">
        <v>2</v>
      </c>
      <c r="R29" s="89" t="s">
        <v>17</v>
      </c>
      <c r="S29" s="119" t="s">
        <v>18</v>
      </c>
      <c r="T29" s="226">
        <v>0.5</v>
      </c>
      <c r="U29" s="249">
        <v>2</v>
      </c>
    </row>
    <row r="30" spans="1:21" ht="17.25" customHeight="1">
      <c r="A30" s="172" t="s">
        <v>80</v>
      </c>
      <c r="B30" s="98" t="s">
        <v>37</v>
      </c>
      <c r="C30" s="128">
        <f t="shared" si="0"/>
        <v>45</v>
      </c>
      <c r="D30" s="53" t="s">
        <v>17</v>
      </c>
      <c r="E30" s="15" t="s">
        <v>17</v>
      </c>
      <c r="F30" s="15" t="s">
        <v>17</v>
      </c>
      <c r="G30" s="15" t="s">
        <v>17</v>
      </c>
      <c r="H30" s="15" t="s">
        <v>17</v>
      </c>
      <c r="I30" s="116" t="s">
        <v>17</v>
      </c>
      <c r="J30" s="128" t="s">
        <v>17</v>
      </c>
      <c r="K30" s="53">
        <v>15</v>
      </c>
      <c r="L30" s="15">
        <v>15</v>
      </c>
      <c r="M30" s="15">
        <v>15</v>
      </c>
      <c r="N30" s="14" t="s">
        <v>17</v>
      </c>
      <c r="O30" s="15" t="s">
        <v>17</v>
      </c>
      <c r="P30" s="116">
        <v>45</v>
      </c>
      <c r="Q30" s="128">
        <v>3</v>
      </c>
      <c r="R30" s="49" t="s">
        <v>17</v>
      </c>
      <c r="S30" s="203" t="s">
        <v>18</v>
      </c>
      <c r="T30" s="226">
        <v>1.5</v>
      </c>
      <c r="U30" s="249">
        <v>3</v>
      </c>
    </row>
    <row r="31" spans="1:21" ht="17.25" customHeight="1">
      <c r="A31" s="172" t="s">
        <v>119</v>
      </c>
      <c r="B31" s="91" t="s">
        <v>82</v>
      </c>
      <c r="C31" s="127">
        <f t="shared" si="0"/>
        <v>30</v>
      </c>
      <c r="D31" s="87" t="s">
        <v>17</v>
      </c>
      <c r="E31" s="88" t="s">
        <v>17</v>
      </c>
      <c r="F31" s="88" t="s">
        <v>17</v>
      </c>
      <c r="G31" s="88" t="s">
        <v>17</v>
      </c>
      <c r="H31" s="88" t="s">
        <v>17</v>
      </c>
      <c r="I31" s="112" t="s">
        <v>17</v>
      </c>
      <c r="J31" s="127" t="s">
        <v>17</v>
      </c>
      <c r="K31" s="87">
        <v>15</v>
      </c>
      <c r="L31" s="88">
        <v>15</v>
      </c>
      <c r="M31" s="88" t="s">
        <v>17</v>
      </c>
      <c r="N31" s="88" t="s">
        <v>17</v>
      </c>
      <c r="O31" s="88" t="s">
        <v>17</v>
      </c>
      <c r="P31" s="112">
        <v>30</v>
      </c>
      <c r="Q31" s="127">
        <v>2</v>
      </c>
      <c r="R31" s="49" t="s">
        <v>17</v>
      </c>
      <c r="S31" s="120" t="s">
        <v>18</v>
      </c>
      <c r="T31" s="226">
        <v>1</v>
      </c>
      <c r="U31" s="249">
        <v>2</v>
      </c>
    </row>
    <row r="32" spans="1:21" ht="17.25" customHeight="1">
      <c r="A32" s="172" t="s">
        <v>120</v>
      </c>
      <c r="B32" s="91" t="s">
        <v>22</v>
      </c>
      <c r="C32" s="127">
        <f t="shared" si="0"/>
        <v>30</v>
      </c>
      <c r="D32" s="87" t="s">
        <v>17</v>
      </c>
      <c r="E32" s="88" t="s">
        <v>17</v>
      </c>
      <c r="F32" s="88" t="s">
        <v>17</v>
      </c>
      <c r="G32" s="88" t="s">
        <v>17</v>
      </c>
      <c r="H32" s="88" t="s">
        <v>17</v>
      </c>
      <c r="I32" s="112" t="s">
        <v>17</v>
      </c>
      <c r="J32" s="127" t="s">
        <v>17</v>
      </c>
      <c r="K32" s="87">
        <v>15</v>
      </c>
      <c r="L32" s="88">
        <v>15</v>
      </c>
      <c r="M32" s="88" t="s">
        <v>17</v>
      </c>
      <c r="N32" s="88" t="s">
        <v>17</v>
      </c>
      <c r="O32" s="88" t="s">
        <v>17</v>
      </c>
      <c r="P32" s="112">
        <v>30</v>
      </c>
      <c r="Q32" s="127">
        <v>2</v>
      </c>
      <c r="R32" s="89" t="s">
        <v>17</v>
      </c>
      <c r="S32" s="119" t="s">
        <v>18</v>
      </c>
      <c r="T32" s="226">
        <v>1</v>
      </c>
      <c r="U32" s="249">
        <v>2</v>
      </c>
    </row>
    <row r="33" spans="1:21" ht="17.25" customHeight="1">
      <c r="A33" s="172" t="s">
        <v>121</v>
      </c>
      <c r="B33" s="91" t="s">
        <v>23</v>
      </c>
      <c r="C33" s="127">
        <f t="shared" si="0"/>
        <v>90</v>
      </c>
      <c r="D33" s="87">
        <v>10</v>
      </c>
      <c r="E33" s="88">
        <v>15</v>
      </c>
      <c r="F33" s="88">
        <v>20</v>
      </c>
      <c r="G33" s="88" t="s">
        <v>17</v>
      </c>
      <c r="H33" s="88" t="s">
        <v>17</v>
      </c>
      <c r="I33" s="112">
        <v>45</v>
      </c>
      <c r="J33" s="127"/>
      <c r="K33" s="87">
        <v>10</v>
      </c>
      <c r="L33" s="88">
        <v>15</v>
      </c>
      <c r="M33" s="88">
        <v>20</v>
      </c>
      <c r="N33" s="88" t="s">
        <v>17</v>
      </c>
      <c r="O33" s="88" t="s">
        <v>17</v>
      </c>
      <c r="P33" s="112">
        <v>45</v>
      </c>
      <c r="Q33" s="127">
        <v>6</v>
      </c>
      <c r="R33" s="89" t="s">
        <v>17</v>
      </c>
      <c r="S33" s="119" t="s">
        <v>20</v>
      </c>
      <c r="T33" s="226">
        <v>3</v>
      </c>
      <c r="U33" s="249">
        <v>6</v>
      </c>
    </row>
    <row r="34" spans="1:21" ht="17.25" customHeight="1">
      <c r="A34" s="172" t="s">
        <v>83</v>
      </c>
      <c r="B34" s="91" t="s">
        <v>24</v>
      </c>
      <c r="C34" s="127">
        <f t="shared" si="0"/>
        <v>45</v>
      </c>
      <c r="D34" s="87">
        <v>10</v>
      </c>
      <c r="E34" s="88" t="s">
        <v>17</v>
      </c>
      <c r="F34" s="88" t="s">
        <v>17</v>
      </c>
      <c r="G34" s="88">
        <v>10</v>
      </c>
      <c r="H34" s="88" t="s">
        <v>17</v>
      </c>
      <c r="I34" s="112">
        <v>25</v>
      </c>
      <c r="J34" s="164"/>
      <c r="K34" s="99">
        <v>15</v>
      </c>
      <c r="L34" s="100" t="s">
        <v>17</v>
      </c>
      <c r="M34" s="100" t="s">
        <v>17</v>
      </c>
      <c r="N34" s="100">
        <v>10</v>
      </c>
      <c r="O34" s="100" t="s">
        <v>17</v>
      </c>
      <c r="P34" s="117">
        <v>35</v>
      </c>
      <c r="Q34" s="129">
        <v>3.5</v>
      </c>
      <c r="R34" s="49" t="s">
        <v>17</v>
      </c>
      <c r="S34" s="119" t="s">
        <v>21</v>
      </c>
      <c r="T34" s="227">
        <v>2</v>
      </c>
      <c r="U34" s="250">
        <v>3.5</v>
      </c>
    </row>
    <row r="35" spans="1:21" ht="17.25" customHeight="1">
      <c r="A35" s="172" t="s">
        <v>75</v>
      </c>
      <c r="B35" s="91" t="s">
        <v>71</v>
      </c>
      <c r="C35" s="127">
        <f t="shared" si="0"/>
        <v>25</v>
      </c>
      <c r="D35" s="87">
        <v>5</v>
      </c>
      <c r="E35" s="88" t="s">
        <v>17</v>
      </c>
      <c r="F35" s="88" t="s">
        <v>17</v>
      </c>
      <c r="G35" s="88">
        <v>10</v>
      </c>
      <c r="H35" s="88" t="s">
        <v>17</v>
      </c>
      <c r="I35" s="112">
        <v>15</v>
      </c>
      <c r="J35" s="127"/>
      <c r="K35" s="87" t="s">
        <v>17</v>
      </c>
      <c r="L35" s="88" t="s">
        <v>17</v>
      </c>
      <c r="M35" s="88" t="s">
        <v>17</v>
      </c>
      <c r="N35" s="88">
        <v>10</v>
      </c>
      <c r="O35" s="88" t="s">
        <v>17</v>
      </c>
      <c r="P35" s="112">
        <v>20</v>
      </c>
      <c r="Q35" s="127">
        <v>2</v>
      </c>
      <c r="R35" s="49" t="s">
        <v>17</v>
      </c>
      <c r="S35" s="119" t="s">
        <v>18</v>
      </c>
      <c r="T35" s="228">
        <v>1</v>
      </c>
      <c r="U35" s="251">
        <v>2</v>
      </c>
    </row>
    <row r="36" spans="1:21" ht="15.75" customHeight="1">
      <c r="A36" s="173" t="s">
        <v>84</v>
      </c>
      <c r="B36" s="73" t="s">
        <v>25</v>
      </c>
      <c r="C36" s="200"/>
      <c r="D36" s="74"/>
      <c r="E36" s="75"/>
      <c r="F36" s="75"/>
      <c r="G36" s="94"/>
      <c r="H36" s="76"/>
      <c r="I36" s="140"/>
      <c r="J36" s="130"/>
      <c r="K36" s="74"/>
      <c r="L36" s="75"/>
      <c r="M36" s="75"/>
      <c r="N36" s="75"/>
      <c r="O36" s="76"/>
      <c r="P36" s="118"/>
      <c r="Q36" s="157"/>
      <c r="R36" s="75" t="s">
        <v>114</v>
      </c>
      <c r="S36" s="310" t="s">
        <v>17</v>
      </c>
      <c r="T36" s="229"/>
      <c r="U36" s="252"/>
    </row>
    <row r="37" spans="1:21" ht="17.25" customHeight="1">
      <c r="A37" s="172" t="s">
        <v>85</v>
      </c>
      <c r="B37" s="91" t="s">
        <v>26</v>
      </c>
      <c r="C37" s="127">
        <f>SUM(D37:G37,K37:N37)</f>
        <v>15</v>
      </c>
      <c r="D37" s="87">
        <v>5</v>
      </c>
      <c r="E37" s="88">
        <v>5</v>
      </c>
      <c r="F37" s="88">
        <v>5</v>
      </c>
      <c r="G37" s="88" t="s">
        <v>17</v>
      </c>
      <c r="H37" s="88" t="s">
        <v>17</v>
      </c>
      <c r="I37" s="112">
        <v>15</v>
      </c>
      <c r="J37" s="127">
        <v>1</v>
      </c>
      <c r="K37" s="89" t="s">
        <v>17</v>
      </c>
      <c r="L37" s="90" t="s">
        <v>17</v>
      </c>
      <c r="M37" s="90" t="s">
        <v>17</v>
      </c>
      <c r="N37" s="90" t="s">
        <v>17</v>
      </c>
      <c r="O37" s="88" t="s">
        <v>17</v>
      </c>
      <c r="P37" s="119" t="s">
        <v>17</v>
      </c>
      <c r="Q37" s="158" t="s">
        <v>17</v>
      </c>
      <c r="R37" s="90" t="s">
        <v>20</v>
      </c>
      <c r="S37" s="310"/>
      <c r="T37" s="230">
        <v>0.5</v>
      </c>
      <c r="U37" s="253">
        <v>1</v>
      </c>
    </row>
    <row r="38" spans="1:21" ht="17.25" customHeight="1">
      <c r="A38" s="172" t="s">
        <v>86</v>
      </c>
      <c r="B38" s="91" t="s">
        <v>27</v>
      </c>
      <c r="C38" s="127">
        <f>SUM(D38:G38,K38:N38)</f>
        <v>20</v>
      </c>
      <c r="D38" s="87">
        <v>5</v>
      </c>
      <c r="E38" s="88">
        <v>5</v>
      </c>
      <c r="F38" s="88">
        <v>10</v>
      </c>
      <c r="G38" s="88" t="s">
        <v>17</v>
      </c>
      <c r="H38" s="88" t="s">
        <v>17</v>
      </c>
      <c r="I38" s="112">
        <v>40</v>
      </c>
      <c r="J38" s="127">
        <v>2</v>
      </c>
      <c r="K38" s="89" t="s">
        <v>17</v>
      </c>
      <c r="L38" s="90" t="s">
        <v>17</v>
      </c>
      <c r="M38" s="90" t="s">
        <v>17</v>
      </c>
      <c r="N38" s="90" t="s">
        <v>17</v>
      </c>
      <c r="O38" s="90" t="s">
        <v>17</v>
      </c>
      <c r="P38" s="119" t="s">
        <v>17</v>
      </c>
      <c r="Q38" s="158" t="s">
        <v>17</v>
      </c>
      <c r="R38" s="90" t="s">
        <v>20</v>
      </c>
      <c r="S38" s="310"/>
      <c r="T38" s="230">
        <v>1</v>
      </c>
      <c r="U38" s="253">
        <v>2</v>
      </c>
    </row>
    <row r="39" spans="1:21" ht="17.25" customHeight="1">
      <c r="A39" s="172" t="s">
        <v>87</v>
      </c>
      <c r="B39" s="91" t="s">
        <v>28</v>
      </c>
      <c r="C39" s="127">
        <f>SUM(D39:G39,K39:N39)</f>
        <v>15</v>
      </c>
      <c r="D39" s="87">
        <v>5</v>
      </c>
      <c r="E39" s="88">
        <v>5</v>
      </c>
      <c r="F39" s="88">
        <v>5</v>
      </c>
      <c r="G39" s="88" t="s">
        <v>17</v>
      </c>
      <c r="H39" s="88" t="s">
        <v>17</v>
      </c>
      <c r="I39" s="112">
        <v>15</v>
      </c>
      <c r="J39" s="127">
        <v>1</v>
      </c>
      <c r="K39" s="89" t="s">
        <v>17</v>
      </c>
      <c r="L39" s="89" t="s">
        <v>17</v>
      </c>
      <c r="M39" s="89" t="s">
        <v>17</v>
      </c>
      <c r="N39" s="89" t="s">
        <v>17</v>
      </c>
      <c r="O39" s="89" t="s">
        <v>17</v>
      </c>
      <c r="P39" s="120" t="s">
        <v>17</v>
      </c>
      <c r="Q39" s="158" t="s">
        <v>17</v>
      </c>
      <c r="R39" s="90" t="s">
        <v>20</v>
      </c>
      <c r="S39" s="310"/>
      <c r="T39" s="230">
        <v>0.5</v>
      </c>
      <c r="U39" s="253">
        <v>1</v>
      </c>
    </row>
    <row r="40" spans="1:21" ht="21" customHeight="1">
      <c r="A40" s="173" t="s">
        <v>88</v>
      </c>
      <c r="B40" s="73" t="s">
        <v>29</v>
      </c>
      <c r="C40" s="130"/>
      <c r="D40" s="74"/>
      <c r="E40" s="75"/>
      <c r="F40" s="75"/>
      <c r="G40" s="75"/>
      <c r="H40" s="76"/>
      <c r="I40" s="118"/>
      <c r="J40" s="130"/>
      <c r="K40" s="74"/>
      <c r="L40" s="75"/>
      <c r="M40" s="75"/>
      <c r="N40" s="76"/>
      <c r="O40" s="76"/>
      <c r="P40" s="118"/>
      <c r="Q40" s="130"/>
      <c r="R40" s="74"/>
      <c r="S40" s="118" t="s">
        <v>74</v>
      </c>
      <c r="T40" s="229"/>
      <c r="U40" s="252"/>
    </row>
    <row r="41" spans="1:21" ht="17.25" customHeight="1">
      <c r="A41" s="172" t="s">
        <v>132</v>
      </c>
      <c r="B41" s="91" t="s">
        <v>98</v>
      </c>
      <c r="C41" s="144">
        <f>SUM(D41:G41,K41:N41)</f>
        <v>45</v>
      </c>
      <c r="D41" s="199">
        <v>15</v>
      </c>
      <c r="E41" s="95" t="s">
        <v>17</v>
      </c>
      <c r="F41" s="95">
        <v>15</v>
      </c>
      <c r="G41" s="95">
        <v>15</v>
      </c>
      <c r="H41" s="95" t="s">
        <v>17</v>
      </c>
      <c r="I41" s="111">
        <v>60</v>
      </c>
      <c r="J41" s="144">
        <v>3.5</v>
      </c>
      <c r="K41" s="142" t="s">
        <v>17</v>
      </c>
      <c r="L41" s="93" t="s">
        <v>17</v>
      </c>
      <c r="M41" s="93" t="s">
        <v>17</v>
      </c>
      <c r="N41" s="93" t="s">
        <v>17</v>
      </c>
      <c r="O41" s="95" t="s">
        <v>17</v>
      </c>
      <c r="P41" s="121" t="s">
        <v>17</v>
      </c>
      <c r="Q41" s="131" t="s">
        <v>17</v>
      </c>
      <c r="R41" s="96" t="s">
        <v>20</v>
      </c>
      <c r="S41" s="121"/>
      <c r="T41" s="231">
        <v>1.5</v>
      </c>
      <c r="U41" s="254">
        <v>3.5</v>
      </c>
    </row>
    <row r="42" spans="1:21" ht="17.25" customHeight="1">
      <c r="A42" s="172" t="s">
        <v>133</v>
      </c>
      <c r="B42" s="91" t="s">
        <v>99</v>
      </c>
      <c r="C42" s="127">
        <f>SUM(D42:G42,K42:N42)</f>
        <v>55</v>
      </c>
      <c r="D42" s="87" t="s">
        <v>17</v>
      </c>
      <c r="E42" s="88" t="s">
        <v>17</v>
      </c>
      <c r="F42" s="88" t="s">
        <v>17</v>
      </c>
      <c r="G42" s="88" t="s">
        <v>17</v>
      </c>
      <c r="H42" s="88" t="s">
        <v>17</v>
      </c>
      <c r="I42" s="112" t="s">
        <v>17</v>
      </c>
      <c r="J42" s="127" t="s">
        <v>17</v>
      </c>
      <c r="K42" s="87">
        <v>15</v>
      </c>
      <c r="L42" s="88" t="s">
        <v>17</v>
      </c>
      <c r="M42" s="88">
        <v>20</v>
      </c>
      <c r="N42" s="88">
        <v>20</v>
      </c>
      <c r="O42" s="88" t="s">
        <v>17</v>
      </c>
      <c r="P42" s="112">
        <v>50</v>
      </c>
      <c r="Q42" s="127">
        <v>3.5</v>
      </c>
      <c r="R42" s="49" t="s">
        <v>17</v>
      </c>
      <c r="S42" s="204" t="s">
        <v>20</v>
      </c>
      <c r="T42" s="231">
        <v>2</v>
      </c>
      <c r="U42" s="254">
        <v>3.5</v>
      </c>
    </row>
    <row r="43" spans="1:21" ht="17.25" customHeight="1">
      <c r="A43" s="172" t="s">
        <v>89</v>
      </c>
      <c r="B43" s="98" t="s">
        <v>38</v>
      </c>
      <c r="C43" s="128">
        <f aca="true" t="shared" si="1" ref="C43:C52">SUM(D43:G43,K43:N43)</f>
        <v>15</v>
      </c>
      <c r="D43" s="49" t="s">
        <v>17</v>
      </c>
      <c r="E43" s="14" t="s">
        <v>17</v>
      </c>
      <c r="F43" s="14" t="s">
        <v>17</v>
      </c>
      <c r="G43" s="14" t="s">
        <v>17</v>
      </c>
      <c r="H43" s="15" t="s">
        <v>17</v>
      </c>
      <c r="I43" s="116" t="s">
        <v>17</v>
      </c>
      <c r="J43" s="128" t="s">
        <v>17</v>
      </c>
      <c r="K43" s="101">
        <v>10</v>
      </c>
      <c r="L43" s="102">
        <v>5</v>
      </c>
      <c r="M43" s="103" t="s">
        <v>17</v>
      </c>
      <c r="N43" s="103" t="s">
        <v>17</v>
      </c>
      <c r="O43" s="102" t="s">
        <v>17</v>
      </c>
      <c r="P43" s="122">
        <v>45</v>
      </c>
      <c r="Q43" s="132">
        <v>2</v>
      </c>
      <c r="R43" s="49" t="s">
        <v>17</v>
      </c>
      <c r="S43" s="203" t="s">
        <v>18</v>
      </c>
      <c r="T43" s="231">
        <v>0.5</v>
      </c>
      <c r="U43" s="254">
        <v>2</v>
      </c>
    </row>
    <row r="44" spans="1:21" ht="17.25" customHeight="1">
      <c r="A44" s="172" t="s">
        <v>76</v>
      </c>
      <c r="B44" s="98" t="s">
        <v>36</v>
      </c>
      <c r="C44" s="128">
        <f t="shared" si="1"/>
        <v>30</v>
      </c>
      <c r="D44" s="53" t="s">
        <v>17</v>
      </c>
      <c r="E44" s="15" t="s">
        <v>17</v>
      </c>
      <c r="F44" s="15" t="s">
        <v>17</v>
      </c>
      <c r="G44" s="15" t="s">
        <v>17</v>
      </c>
      <c r="H44" s="15" t="s">
        <v>17</v>
      </c>
      <c r="I44" s="116" t="s">
        <v>30</v>
      </c>
      <c r="J44" s="128" t="s">
        <v>17</v>
      </c>
      <c r="K44" s="53">
        <v>15</v>
      </c>
      <c r="L44" s="15">
        <v>15</v>
      </c>
      <c r="M44" s="15" t="s">
        <v>17</v>
      </c>
      <c r="N44" s="14" t="s">
        <v>17</v>
      </c>
      <c r="O44" s="15" t="s">
        <v>17</v>
      </c>
      <c r="P44" s="116">
        <v>30</v>
      </c>
      <c r="Q44" s="128">
        <v>2</v>
      </c>
      <c r="R44" s="49" t="s">
        <v>17</v>
      </c>
      <c r="S44" s="203" t="s">
        <v>18</v>
      </c>
      <c r="T44" s="231">
        <v>1</v>
      </c>
      <c r="U44" s="254">
        <v>2</v>
      </c>
    </row>
    <row r="45" spans="1:21" ht="17.25" customHeight="1">
      <c r="A45" s="172" t="s">
        <v>90</v>
      </c>
      <c r="B45" s="91" t="s">
        <v>19</v>
      </c>
      <c r="C45" s="127">
        <f t="shared" si="1"/>
        <v>40</v>
      </c>
      <c r="D45" s="87">
        <v>10</v>
      </c>
      <c r="E45" s="88">
        <v>10</v>
      </c>
      <c r="F45" s="88" t="s">
        <v>17</v>
      </c>
      <c r="G45" s="88" t="s">
        <v>17</v>
      </c>
      <c r="H45" s="88" t="s">
        <v>17</v>
      </c>
      <c r="I45" s="112">
        <v>25</v>
      </c>
      <c r="J45" s="127"/>
      <c r="K45" s="87">
        <v>10</v>
      </c>
      <c r="L45" s="88">
        <v>10</v>
      </c>
      <c r="M45" s="88" t="s">
        <v>17</v>
      </c>
      <c r="N45" s="88" t="s">
        <v>17</v>
      </c>
      <c r="O45" s="88" t="s">
        <v>17</v>
      </c>
      <c r="P45" s="112">
        <v>10</v>
      </c>
      <c r="Q45" s="127">
        <v>2.5</v>
      </c>
      <c r="R45" s="49" t="s">
        <v>17</v>
      </c>
      <c r="S45" s="205" t="s">
        <v>21</v>
      </c>
      <c r="T45" s="231">
        <v>1.5</v>
      </c>
      <c r="U45" s="254">
        <v>2.5</v>
      </c>
    </row>
    <row r="46" spans="1:21" ht="17.25" customHeight="1">
      <c r="A46" s="172" t="s">
        <v>91</v>
      </c>
      <c r="B46" s="91" t="s">
        <v>32</v>
      </c>
      <c r="C46" s="164">
        <f t="shared" si="1"/>
        <v>35</v>
      </c>
      <c r="D46" s="99">
        <v>10</v>
      </c>
      <c r="E46" s="100">
        <v>20</v>
      </c>
      <c r="F46" s="100" t="s">
        <v>17</v>
      </c>
      <c r="G46" s="100" t="s">
        <v>17</v>
      </c>
      <c r="H46" s="100"/>
      <c r="I46" s="117">
        <v>30</v>
      </c>
      <c r="J46" s="129"/>
      <c r="K46" s="99" t="s">
        <v>17</v>
      </c>
      <c r="L46" s="100">
        <v>5</v>
      </c>
      <c r="M46" s="100" t="s">
        <v>17</v>
      </c>
      <c r="N46" s="100" t="s">
        <v>17</v>
      </c>
      <c r="O46" s="100"/>
      <c r="P46" s="117">
        <v>10</v>
      </c>
      <c r="Q46" s="129">
        <v>2.5</v>
      </c>
      <c r="R46" s="49" t="s">
        <v>17</v>
      </c>
      <c r="S46" s="205" t="s">
        <v>21</v>
      </c>
      <c r="T46" s="232">
        <v>1.5</v>
      </c>
      <c r="U46" s="255">
        <v>2.5</v>
      </c>
    </row>
    <row r="47" spans="1:21" ht="17.25" customHeight="1">
      <c r="A47" s="172" t="s">
        <v>92</v>
      </c>
      <c r="B47" s="91" t="s">
        <v>33</v>
      </c>
      <c r="C47" s="127">
        <f t="shared" si="1"/>
        <v>10</v>
      </c>
      <c r="D47" s="87">
        <v>10</v>
      </c>
      <c r="E47" s="88" t="s">
        <v>17</v>
      </c>
      <c r="F47" s="88" t="s">
        <v>17</v>
      </c>
      <c r="G47" s="88" t="s">
        <v>17</v>
      </c>
      <c r="H47" s="88" t="s">
        <v>17</v>
      </c>
      <c r="I47" s="112">
        <v>20</v>
      </c>
      <c r="J47" s="127">
        <v>1</v>
      </c>
      <c r="K47" s="87" t="s">
        <v>17</v>
      </c>
      <c r="L47" s="88" t="s">
        <v>17</v>
      </c>
      <c r="M47" s="88" t="s">
        <v>17</v>
      </c>
      <c r="N47" s="90" t="s">
        <v>17</v>
      </c>
      <c r="O47" s="88" t="s">
        <v>17</v>
      </c>
      <c r="P47" s="112" t="s">
        <v>17</v>
      </c>
      <c r="Q47" s="127" t="s">
        <v>17</v>
      </c>
      <c r="R47" s="89" t="s">
        <v>18</v>
      </c>
      <c r="S47" s="119" t="s">
        <v>17</v>
      </c>
      <c r="T47" s="231">
        <v>0.5</v>
      </c>
      <c r="U47" s="254">
        <v>1</v>
      </c>
    </row>
    <row r="48" spans="1:21" ht="15.75" customHeight="1">
      <c r="A48" s="172" t="s">
        <v>93</v>
      </c>
      <c r="B48" s="91" t="s">
        <v>35</v>
      </c>
      <c r="C48" s="127">
        <f t="shared" si="1"/>
        <v>25</v>
      </c>
      <c r="D48" s="87" t="s">
        <v>17</v>
      </c>
      <c r="E48" s="88" t="s">
        <v>17</v>
      </c>
      <c r="F48" s="88" t="s">
        <v>17</v>
      </c>
      <c r="G48" s="88" t="s">
        <v>17</v>
      </c>
      <c r="H48" s="88" t="s">
        <v>17</v>
      </c>
      <c r="I48" s="112" t="s">
        <v>17</v>
      </c>
      <c r="J48" s="127" t="s">
        <v>17</v>
      </c>
      <c r="K48" s="87">
        <v>15</v>
      </c>
      <c r="L48" s="88" t="s">
        <v>17</v>
      </c>
      <c r="M48" s="88">
        <v>10</v>
      </c>
      <c r="N48" s="90" t="s">
        <v>17</v>
      </c>
      <c r="O48" s="88" t="s">
        <v>17</v>
      </c>
      <c r="P48" s="112">
        <v>20</v>
      </c>
      <c r="Q48" s="127">
        <v>1.5</v>
      </c>
      <c r="R48" s="92"/>
      <c r="S48" s="119" t="s">
        <v>18</v>
      </c>
      <c r="T48" s="231">
        <v>1</v>
      </c>
      <c r="U48" s="254">
        <v>1.5</v>
      </c>
    </row>
    <row r="49" spans="1:21" ht="47.25" customHeight="1">
      <c r="A49" s="172" t="s">
        <v>94</v>
      </c>
      <c r="B49" s="221" t="s">
        <v>138</v>
      </c>
      <c r="C49" s="127">
        <f t="shared" si="1"/>
        <v>20</v>
      </c>
      <c r="D49" s="87" t="s">
        <v>17</v>
      </c>
      <c r="E49" s="88" t="s">
        <v>17</v>
      </c>
      <c r="F49" s="88" t="s">
        <v>17</v>
      </c>
      <c r="G49" s="88" t="s">
        <v>17</v>
      </c>
      <c r="H49" s="88" t="s">
        <v>17</v>
      </c>
      <c r="I49" s="112" t="s">
        <v>17</v>
      </c>
      <c r="J49" s="127" t="s">
        <v>17</v>
      </c>
      <c r="K49" s="99" t="s">
        <v>17</v>
      </c>
      <c r="L49" s="100">
        <v>20</v>
      </c>
      <c r="M49" s="100" t="s">
        <v>17</v>
      </c>
      <c r="N49" s="100" t="s">
        <v>17</v>
      </c>
      <c r="O49" s="100" t="s">
        <v>17</v>
      </c>
      <c r="P49" s="117">
        <v>10</v>
      </c>
      <c r="Q49" s="129">
        <v>1</v>
      </c>
      <c r="R49" s="89" t="s">
        <v>17</v>
      </c>
      <c r="S49" s="119" t="s">
        <v>18</v>
      </c>
      <c r="T49" s="231">
        <v>0.5</v>
      </c>
      <c r="U49" s="254">
        <v>1</v>
      </c>
    </row>
    <row r="50" spans="1:21" ht="33" customHeight="1">
      <c r="A50" s="172" t="s">
        <v>95</v>
      </c>
      <c r="B50" s="222" t="s">
        <v>130</v>
      </c>
      <c r="C50" s="127">
        <f t="shared" si="1"/>
        <v>10</v>
      </c>
      <c r="D50" s="87" t="s">
        <v>17</v>
      </c>
      <c r="E50" s="88" t="s">
        <v>17</v>
      </c>
      <c r="F50" s="88" t="s">
        <v>17</v>
      </c>
      <c r="G50" s="88" t="s">
        <v>17</v>
      </c>
      <c r="H50" s="88" t="s">
        <v>17</v>
      </c>
      <c r="I50" s="112" t="s">
        <v>17</v>
      </c>
      <c r="J50" s="127" t="s">
        <v>17</v>
      </c>
      <c r="K50" s="87">
        <v>5</v>
      </c>
      <c r="L50" s="88">
        <v>5</v>
      </c>
      <c r="M50" s="88" t="s">
        <v>17</v>
      </c>
      <c r="N50" s="88" t="s">
        <v>17</v>
      </c>
      <c r="O50" s="88" t="s">
        <v>17</v>
      </c>
      <c r="P50" s="112">
        <v>50</v>
      </c>
      <c r="Q50" s="127">
        <v>2</v>
      </c>
      <c r="R50" s="89" t="s">
        <v>17</v>
      </c>
      <c r="S50" s="119" t="s">
        <v>18</v>
      </c>
      <c r="T50" s="231">
        <v>0.5</v>
      </c>
      <c r="U50" s="254">
        <v>2</v>
      </c>
    </row>
    <row r="51" spans="1:21" ht="34.5" customHeight="1">
      <c r="A51" s="172" t="s">
        <v>96</v>
      </c>
      <c r="B51" s="222" t="s">
        <v>131</v>
      </c>
      <c r="C51" s="127">
        <f t="shared" si="1"/>
        <v>15</v>
      </c>
      <c r="D51" s="87">
        <v>5</v>
      </c>
      <c r="E51" s="88" t="s">
        <v>17</v>
      </c>
      <c r="F51" s="88">
        <v>10</v>
      </c>
      <c r="G51" s="88" t="s">
        <v>17</v>
      </c>
      <c r="H51" s="88" t="s">
        <v>17</v>
      </c>
      <c r="I51" s="112">
        <v>15</v>
      </c>
      <c r="J51" s="127">
        <v>1</v>
      </c>
      <c r="K51" s="87" t="s">
        <v>17</v>
      </c>
      <c r="L51" s="88" t="s">
        <v>17</v>
      </c>
      <c r="M51" s="88" t="s">
        <v>17</v>
      </c>
      <c r="N51" s="90" t="s">
        <v>17</v>
      </c>
      <c r="O51" s="88" t="s">
        <v>17</v>
      </c>
      <c r="P51" s="112" t="s">
        <v>17</v>
      </c>
      <c r="Q51" s="127" t="s">
        <v>17</v>
      </c>
      <c r="R51" s="89" t="s">
        <v>18</v>
      </c>
      <c r="S51" s="120" t="s">
        <v>17</v>
      </c>
      <c r="T51" s="231">
        <v>0.5</v>
      </c>
      <c r="U51" s="254">
        <v>1</v>
      </c>
    </row>
    <row r="52" spans="1:21" ht="15.75" customHeight="1">
      <c r="A52" s="172" t="s">
        <v>100</v>
      </c>
      <c r="B52" s="91" t="s">
        <v>127</v>
      </c>
      <c r="C52" s="127">
        <f t="shared" si="1"/>
        <v>36</v>
      </c>
      <c r="D52" s="87" t="s">
        <v>17</v>
      </c>
      <c r="E52" s="88">
        <v>18</v>
      </c>
      <c r="F52" s="88" t="s">
        <v>17</v>
      </c>
      <c r="G52" s="88" t="s">
        <v>17</v>
      </c>
      <c r="H52" s="88" t="s">
        <v>17</v>
      </c>
      <c r="I52" s="112">
        <v>27</v>
      </c>
      <c r="J52" s="127"/>
      <c r="K52" s="87" t="s">
        <v>17</v>
      </c>
      <c r="L52" s="88">
        <v>18</v>
      </c>
      <c r="M52" s="88" t="s">
        <v>17</v>
      </c>
      <c r="N52" s="88" t="s">
        <v>17</v>
      </c>
      <c r="O52" s="88" t="s">
        <v>17</v>
      </c>
      <c r="P52" s="112">
        <v>27</v>
      </c>
      <c r="Q52" s="127">
        <v>3</v>
      </c>
      <c r="R52" s="89"/>
      <c r="S52" s="119" t="s">
        <v>18</v>
      </c>
      <c r="T52" s="231">
        <v>2</v>
      </c>
      <c r="U52" s="254">
        <v>3</v>
      </c>
    </row>
    <row r="53" spans="1:21" ht="17.25" customHeight="1" thickBot="1">
      <c r="A53" s="174" t="s">
        <v>101</v>
      </c>
      <c r="B53" s="104" t="s">
        <v>97</v>
      </c>
      <c r="C53" s="139">
        <f>SUM(D53:G53,K53:N53)</f>
        <v>0</v>
      </c>
      <c r="D53" s="54" t="s">
        <v>17</v>
      </c>
      <c r="E53" s="50" t="s">
        <v>17</v>
      </c>
      <c r="F53" s="51" t="s">
        <v>17</v>
      </c>
      <c r="G53" s="50" t="s">
        <v>17</v>
      </c>
      <c r="H53" s="219">
        <v>270</v>
      </c>
      <c r="I53" s="220">
        <v>0</v>
      </c>
      <c r="J53" s="139">
        <v>9</v>
      </c>
      <c r="K53" s="52" t="s">
        <v>17</v>
      </c>
      <c r="L53" s="51" t="s">
        <v>17</v>
      </c>
      <c r="M53" s="51" t="s">
        <v>17</v>
      </c>
      <c r="N53" s="51" t="s">
        <v>17</v>
      </c>
      <c r="O53" s="51"/>
      <c r="P53" s="123" t="s">
        <v>17</v>
      </c>
      <c r="Q53" s="133" t="s">
        <v>17</v>
      </c>
      <c r="R53" s="52" t="s">
        <v>20</v>
      </c>
      <c r="S53" s="123" t="s">
        <v>17</v>
      </c>
      <c r="T53" s="233">
        <v>9</v>
      </c>
      <c r="U53" s="256">
        <v>9</v>
      </c>
    </row>
    <row r="54" spans="1:21" ht="17.25" customHeight="1" thickBot="1" thickTop="1">
      <c r="A54" s="174" t="s">
        <v>79</v>
      </c>
      <c r="B54" s="104" t="s">
        <v>68</v>
      </c>
      <c r="C54" s="105">
        <f>SUM(D54:G54,K54:N54)</f>
        <v>4</v>
      </c>
      <c r="D54" s="106">
        <v>4</v>
      </c>
      <c r="E54" s="106" t="s">
        <v>17</v>
      </c>
      <c r="F54" s="107" t="s">
        <v>17</v>
      </c>
      <c r="G54" s="106" t="s">
        <v>17</v>
      </c>
      <c r="H54" s="106" t="s">
        <v>69</v>
      </c>
      <c r="I54" s="141" t="s">
        <v>70</v>
      </c>
      <c r="J54" s="145" t="s">
        <v>70</v>
      </c>
      <c r="K54" s="108" t="s">
        <v>17</v>
      </c>
      <c r="L54" s="107" t="s">
        <v>17</v>
      </c>
      <c r="M54" s="107" t="s">
        <v>17</v>
      </c>
      <c r="N54" s="107" t="s">
        <v>17</v>
      </c>
      <c r="O54" s="107"/>
      <c r="P54" s="124" t="s">
        <v>17</v>
      </c>
      <c r="Q54" s="134" t="s">
        <v>17</v>
      </c>
      <c r="R54" s="108" t="s">
        <v>20</v>
      </c>
      <c r="S54" s="124" t="s">
        <v>17</v>
      </c>
      <c r="T54" s="234" t="s">
        <v>17</v>
      </c>
      <c r="U54" s="257" t="s">
        <v>17</v>
      </c>
    </row>
    <row r="55" spans="1:21" ht="15.75" customHeight="1" thickBot="1" thickTop="1">
      <c r="A55" s="243"/>
      <c r="B55" s="48" t="s">
        <v>56</v>
      </c>
      <c r="C55" s="5">
        <f aca="true" t="shared" si="2" ref="C55:Q55">SUM(C28:C54)</f>
        <v>690</v>
      </c>
      <c r="D55" s="60">
        <f t="shared" si="2"/>
        <v>104</v>
      </c>
      <c r="E55" s="60">
        <f t="shared" si="2"/>
        <v>83</v>
      </c>
      <c r="F55" s="60">
        <f t="shared" si="2"/>
        <v>70</v>
      </c>
      <c r="G55" s="60">
        <f t="shared" si="2"/>
        <v>35</v>
      </c>
      <c r="H55" s="60">
        <f t="shared" si="2"/>
        <v>270</v>
      </c>
      <c r="I55" s="151">
        <f t="shared" si="2"/>
        <v>342</v>
      </c>
      <c r="J55" s="61">
        <f t="shared" si="2"/>
        <v>19.5</v>
      </c>
      <c r="K55" s="60">
        <f t="shared" si="2"/>
        <v>150</v>
      </c>
      <c r="L55" s="60">
        <f t="shared" si="2"/>
        <v>143</v>
      </c>
      <c r="M55" s="60">
        <f t="shared" si="2"/>
        <v>65</v>
      </c>
      <c r="N55" s="60">
        <f t="shared" si="2"/>
        <v>40</v>
      </c>
      <c r="O55" s="60">
        <f t="shared" si="2"/>
        <v>0</v>
      </c>
      <c r="P55" s="152">
        <f t="shared" si="2"/>
        <v>502</v>
      </c>
      <c r="Q55" s="135">
        <f t="shared" si="2"/>
        <v>40.5</v>
      </c>
      <c r="R55" s="197" t="s">
        <v>17</v>
      </c>
      <c r="S55" s="206" t="s">
        <v>17</v>
      </c>
      <c r="T55" s="235"/>
      <c r="U55" s="258"/>
    </row>
    <row r="56" spans="1:19" ht="16.5" thickBot="1" thickTop="1">
      <c r="A56" s="175"/>
      <c r="B56" s="18" t="s">
        <v>39</v>
      </c>
      <c r="C56" s="62">
        <f>SUM(I55,P55)</f>
        <v>844</v>
      </c>
      <c r="D56" s="63"/>
      <c r="E56" s="64"/>
      <c r="F56" s="64"/>
      <c r="G56" s="64"/>
      <c r="H56" s="64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1:19" ht="16.5" thickBot="1" thickTop="1">
      <c r="A57" s="175"/>
      <c r="B57" s="59" t="s">
        <v>40</v>
      </c>
      <c r="C57" s="65">
        <f>SUM(H55,O55)</f>
        <v>270</v>
      </c>
      <c r="D57" s="318"/>
      <c r="E57" s="319"/>
      <c r="F57" s="319"/>
      <c r="G57" s="4"/>
      <c r="H57" s="4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1:19" ht="16.5" thickBot="1">
      <c r="A58" s="175"/>
      <c r="B58" s="3" t="s">
        <v>41</v>
      </c>
      <c r="C58" s="66">
        <f>SUM(C55:C57)</f>
        <v>1804</v>
      </c>
      <c r="D58" s="320"/>
      <c r="E58" s="317"/>
      <c r="F58" s="317"/>
      <c r="G58" s="317"/>
      <c r="H58" s="153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2:19" ht="13.5" thickTop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</row>
    <row r="62" spans="2:19" ht="15.75" thickBot="1">
      <c r="B62" s="28"/>
      <c r="C62" s="28"/>
      <c r="D62" s="277" t="s">
        <v>113</v>
      </c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8"/>
      <c r="S62" s="28"/>
    </row>
    <row r="63" spans="1:21" ht="21" customHeight="1" thickBot="1" thickTop="1">
      <c r="A63" s="284">
        <v>11</v>
      </c>
      <c r="B63" s="295" t="s">
        <v>1</v>
      </c>
      <c r="C63" s="304" t="s">
        <v>67</v>
      </c>
      <c r="D63" s="287" t="s">
        <v>42</v>
      </c>
      <c r="E63" s="288"/>
      <c r="F63" s="288"/>
      <c r="G63" s="288"/>
      <c r="H63" s="288"/>
      <c r="I63" s="288"/>
      <c r="J63" s="298"/>
      <c r="K63" s="287" t="s">
        <v>43</v>
      </c>
      <c r="L63" s="288"/>
      <c r="M63" s="288"/>
      <c r="N63" s="288"/>
      <c r="O63" s="288"/>
      <c r="P63" s="288"/>
      <c r="Q63" s="288"/>
      <c r="R63" s="288"/>
      <c r="S63" s="288"/>
      <c r="T63" s="268" t="s">
        <v>13</v>
      </c>
      <c r="U63" s="269"/>
    </row>
    <row r="64" spans="1:21" ht="13.5" customHeight="1" thickTop="1">
      <c r="A64" s="285"/>
      <c r="B64" s="296"/>
      <c r="C64" s="305"/>
      <c r="D64" s="289" t="s">
        <v>6</v>
      </c>
      <c r="E64" s="293" t="s">
        <v>44</v>
      </c>
      <c r="F64" s="293" t="s">
        <v>8</v>
      </c>
      <c r="G64" s="293" t="s">
        <v>45</v>
      </c>
      <c r="H64" s="302" t="s">
        <v>10</v>
      </c>
      <c r="I64" s="293" t="s">
        <v>11</v>
      </c>
      <c r="J64" s="6" t="s">
        <v>46</v>
      </c>
      <c r="K64" s="293" t="s">
        <v>6</v>
      </c>
      <c r="L64" s="293" t="s">
        <v>7</v>
      </c>
      <c r="M64" s="293" t="s">
        <v>8</v>
      </c>
      <c r="N64" s="293" t="s">
        <v>47</v>
      </c>
      <c r="O64" s="293" t="s">
        <v>10</v>
      </c>
      <c r="P64" s="293" t="s">
        <v>11</v>
      </c>
      <c r="Q64" s="1" t="s">
        <v>46</v>
      </c>
      <c r="R64" s="293" t="s">
        <v>48</v>
      </c>
      <c r="S64" s="291" t="s">
        <v>49</v>
      </c>
      <c r="T64" s="270"/>
      <c r="U64" s="271"/>
    </row>
    <row r="65" spans="1:21" ht="21.75" customHeight="1" thickBot="1">
      <c r="A65" s="286"/>
      <c r="B65" s="297"/>
      <c r="C65" s="306"/>
      <c r="D65" s="290"/>
      <c r="E65" s="294"/>
      <c r="F65" s="294"/>
      <c r="G65" s="294"/>
      <c r="H65" s="303"/>
      <c r="I65" s="294"/>
      <c r="J65" s="7" t="s">
        <v>13</v>
      </c>
      <c r="K65" s="294"/>
      <c r="L65" s="294"/>
      <c r="M65" s="294"/>
      <c r="N65" s="294"/>
      <c r="O65" s="294"/>
      <c r="P65" s="294"/>
      <c r="Q65" s="7" t="s">
        <v>13</v>
      </c>
      <c r="R65" s="294"/>
      <c r="S65" s="292"/>
      <c r="T65" s="224" t="s">
        <v>128</v>
      </c>
      <c r="U65" s="247" t="s">
        <v>135</v>
      </c>
    </row>
    <row r="66" spans="1:21" ht="13.5" thickTop="1">
      <c r="A66" s="176"/>
      <c r="B66" s="10"/>
      <c r="C66" s="11"/>
      <c r="D66" s="12"/>
      <c r="E66" s="12"/>
      <c r="F66" s="12"/>
      <c r="G66" s="12"/>
      <c r="H66" s="150"/>
      <c r="I66" s="12"/>
      <c r="J66" s="114"/>
      <c r="K66" s="12"/>
      <c r="L66" s="13"/>
      <c r="M66" s="13"/>
      <c r="N66" s="2"/>
      <c r="O66" s="12"/>
      <c r="P66" s="12"/>
      <c r="Q66" s="114"/>
      <c r="R66" s="114"/>
      <c r="S66" s="114"/>
      <c r="T66" s="236"/>
      <c r="U66" s="259"/>
    </row>
    <row r="67" spans="1:21" ht="20.25" customHeight="1">
      <c r="A67" s="165" t="s">
        <v>122</v>
      </c>
      <c r="B67" s="185" t="s">
        <v>50</v>
      </c>
      <c r="C67" s="128">
        <f aca="true" t="shared" si="3" ref="C67:C81">SUM(D67:G67,K67:N67)</f>
        <v>30</v>
      </c>
      <c r="D67" s="53" t="s">
        <v>17</v>
      </c>
      <c r="E67" s="15" t="s">
        <v>17</v>
      </c>
      <c r="F67" s="15" t="s">
        <v>17</v>
      </c>
      <c r="G67" s="15" t="s">
        <v>17</v>
      </c>
      <c r="H67" s="102" t="s">
        <v>17</v>
      </c>
      <c r="I67" s="116" t="s">
        <v>17</v>
      </c>
      <c r="J67" s="128" t="s">
        <v>17</v>
      </c>
      <c r="K67" s="53">
        <v>15</v>
      </c>
      <c r="L67" s="15">
        <v>15</v>
      </c>
      <c r="M67" s="15" t="s">
        <v>17</v>
      </c>
      <c r="N67" s="15" t="s">
        <v>17</v>
      </c>
      <c r="O67" s="15" t="s">
        <v>17</v>
      </c>
      <c r="P67" s="116">
        <v>30</v>
      </c>
      <c r="Q67" s="128">
        <v>2</v>
      </c>
      <c r="R67" s="49" t="s">
        <v>17</v>
      </c>
      <c r="S67" s="203" t="s">
        <v>18</v>
      </c>
      <c r="T67" s="237">
        <v>1</v>
      </c>
      <c r="U67" s="260">
        <v>2</v>
      </c>
    </row>
    <row r="68" spans="1:21" ht="16.5" customHeight="1">
      <c r="A68" s="165" t="s">
        <v>81</v>
      </c>
      <c r="B68" s="186" t="s">
        <v>116</v>
      </c>
      <c r="C68" s="161"/>
      <c r="D68" s="162"/>
      <c r="E68" s="159"/>
      <c r="F68" s="159"/>
      <c r="G68" s="159"/>
      <c r="H68" s="159"/>
      <c r="I68" s="160"/>
      <c r="J68" s="161"/>
      <c r="K68" s="162"/>
      <c r="L68" s="159"/>
      <c r="M68" s="159"/>
      <c r="N68" s="159"/>
      <c r="O68" s="159"/>
      <c r="P68" s="160"/>
      <c r="Q68" s="161"/>
      <c r="R68" s="163" t="s">
        <v>117</v>
      </c>
      <c r="S68" s="207"/>
      <c r="T68" s="238"/>
      <c r="U68" s="261"/>
    </row>
    <row r="69" spans="1:21" ht="18" customHeight="1">
      <c r="A69" s="166" t="s">
        <v>126</v>
      </c>
      <c r="B69" s="185" t="s">
        <v>102</v>
      </c>
      <c r="C69" s="128">
        <f t="shared" si="3"/>
        <v>55</v>
      </c>
      <c r="D69" s="53">
        <v>15</v>
      </c>
      <c r="E69" s="15" t="s">
        <v>17</v>
      </c>
      <c r="F69" s="216">
        <v>15</v>
      </c>
      <c r="G69" s="216">
        <v>25</v>
      </c>
      <c r="H69" s="102" t="s">
        <v>17</v>
      </c>
      <c r="I69" s="116">
        <v>35</v>
      </c>
      <c r="J69" s="128">
        <v>3</v>
      </c>
      <c r="K69" s="53" t="s">
        <v>17</v>
      </c>
      <c r="L69" s="15" t="s">
        <v>17</v>
      </c>
      <c r="M69" s="15" t="s">
        <v>17</v>
      </c>
      <c r="N69" s="15" t="s">
        <v>17</v>
      </c>
      <c r="O69" s="15" t="s">
        <v>17</v>
      </c>
      <c r="P69" s="116" t="s">
        <v>17</v>
      </c>
      <c r="Q69" s="128" t="s">
        <v>17</v>
      </c>
      <c r="R69" s="49" t="s">
        <v>20</v>
      </c>
      <c r="S69" s="203" t="s">
        <v>17</v>
      </c>
      <c r="T69" s="237">
        <v>2</v>
      </c>
      <c r="U69" s="260">
        <v>3</v>
      </c>
    </row>
    <row r="70" spans="1:21" ht="17.25" customHeight="1">
      <c r="A70" s="166" t="s">
        <v>80</v>
      </c>
      <c r="B70" s="185" t="s">
        <v>31</v>
      </c>
      <c r="C70" s="128">
        <f t="shared" si="3"/>
        <v>10</v>
      </c>
      <c r="D70" s="53">
        <v>5</v>
      </c>
      <c r="E70" s="15" t="s">
        <v>17</v>
      </c>
      <c r="F70" s="15">
        <v>5</v>
      </c>
      <c r="G70" s="15" t="s">
        <v>17</v>
      </c>
      <c r="H70" s="102" t="s">
        <v>17</v>
      </c>
      <c r="I70" s="116">
        <v>20</v>
      </c>
      <c r="J70" s="128">
        <v>1</v>
      </c>
      <c r="K70" s="53" t="s">
        <v>17</v>
      </c>
      <c r="L70" s="15" t="s">
        <v>17</v>
      </c>
      <c r="M70" s="15" t="s">
        <v>17</v>
      </c>
      <c r="N70" s="15" t="s">
        <v>17</v>
      </c>
      <c r="O70" s="15" t="s">
        <v>17</v>
      </c>
      <c r="P70" s="116" t="s">
        <v>17</v>
      </c>
      <c r="Q70" s="128" t="s">
        <v>17</v>
      </c>
      <c r="R70" s="49" t="s">
        <v>18</v>
      </c>
      <c r="S70" s="203" t="s">
        <v>17</v>
      </c>
      <c r="T70" s="237">
        <v>0.5</v>
      </c>
      <c r="U70" s="260">
        <v>1</v>
      </c>
    </row>
    <row r="71" spans="1:21" ht="17.25" customHeight="1">
      <c r="A71" s="165" t="s">
        <v>123</v>
      </c>
      <c r="B71" s="185" t="s">
        <v>54</v>
      </c>
      <c r="C71" s="128">
        <f t="shared" si="3"/>
        <v>25</v>
      </c>
      <c r="D71" s="53" t="s">
        <v>17</v>
      </c>
      <c r="E71" s="15" t="s">
        <v>17</v>
      </c>
      <c r="F71" s="15" t="s">
        <v>17</v>
      </c>
      <c r="G71" s="15" t="s">
        <v>17</v>
      </c>
      <c r="H71" s="102" t="s">
        <v>17</v>
      </c>
      <c r="I71" s="116" t="s">
        <v>17</v>
      </c>
      <c r="J71" s="128" t="s">
        <v>17</v>
      </c>
      <c r="K71" s="53">
        <v>10</v>
      </c>
      <c r="L71" s="15">
        <v>15</v>
      </c>
      <c r="M71" s="15" t="s">
        <v>17</v>
      </c>
      <c r="N71" s="15" t="s">
        <v>17</v>
      </c>
      <c r="O71" s="15" t="s">
        <v>17</v>
      </c>
      <c r="P71" s="116">
        <v>35</v>
      </c>
      <c r="Q71" s="128">
        <v>2</v>
      </c>
      <c r="R71" s="49" t="s">
        <v>17</v>
      </c>
      <c r="S71" s="203" t="s">
        <v>18</v>
      </c>
      <c r="T71" s="237">
        <v>1</v>
      </c>
      <c r="U71" s="260">
        <v>2</v>
      </c>
    </row>
    <row r="72" spans="1:21" ht="17.25" customHeight="1">
      <c r="A72" s="166" t="s">
        <v>124</v>
      </c>
      <c r="B72" s="185" t="s">
        <v>55</v>
      </c>
      <c r="C72" s="128">
        <f t="shared" si="3"/>
        <v>28</v>
      </c>
      <c r="D72" s="53" t="s">
        <v>17</v>
      </c>
      <c r="E72" s="15" t="s">
        <v>17</v>
      </c>
      <c r="F72" s="15" t="s">
        <v>17</v>
      </c>
      <c r="G72" s="15" t="s">
        <v>17</v>
      </c>
      <c r="H72" s="102" t="s">
        <v>17</v>
      </c>
      <c r="I72" s="116" t="s">
        <v>17</v>
      </c>
      <c r="J72" s="128" t="s">
        <v>17</v>
      </c>
      <c r="K72" s="53">
        <v>13</v>
      </c>
      <c r="L72" s="15">
        <v>15</v>
      </c>
      <c r="M72" s="15" t="s">
        <v>17</v>
      </c>
      <c r="N72" s="15" t="s">
        <v>17</v>
      </c>
      <c r="O72" s="15" t="s">
        <v>17</v>
      </c>
      <c r="P72" s="116">
        <v>32</v>
      </c>
      <c r="Q72" s="128">
        <v>2</v>
      </c>
      <c r="R72" s="49" t="s">
        <v>17</v>
      </c>
      <c r="S72" s="203" t="s">
        <v>18</v>
      </c>
      <c r="T72" s="237">
        <v>1</v>
      </c>
      <c r="U72" s="260">
        <v>2</v>
      </c>
    </row>
    <row r="73" spans="1:21" ht="17.25" customHeight="1">
      <c r="A73" s="166" t="s">
        <v>125</v>
      </c>
      <c r="B73" s="185" t="s">
        <v>51</v>
      </c>
      <c r="C73" s="128">
        <f t="shared" si="3"/>
        <v>28</v>
      </c>
      <c r="D73" s="53" t="s">
        <v>17</v>
      </c>
      <c r="E73" s="15" t="s">
        <v>17</v>
      </c>
      <c r="F73" s="15" t="s">
        <v>17</v>
      </c>
      <c r="G73" s="15" t="s">
        <v>17</v>
      </c>
      <c r="H73" s="102" t="s">
        <v>17</v>
      </c>
      <c r="I73" s="116" t="s">
        <v>17</v>
      </c>
      <c r="J73" s="128" t="s">
        <v>17</v>
      </c>
      <c r="K73" s="53">
        <v>13</v>
      </c>
      <c r="L73" s="15">
        <v>15</v>
      </c>
      <c r="M73" s="15" t="s">
        <v>17</v>
      </c>
      <c r="N73" s="15" t="s">
        <v>17</v>
      </c>
      <c r="O73" s="15" t="s">
        <v>17</v>
      </c>
      <c r="P73" s="116">
        <v>32</v>
      </c>
      <c r="Q73" s="128">
        <v>2</v>
      </c>
      <c r="R73" s="49" t="s">
        <v>17</v>
      </c>
      <c r="S73" s="203" t="s">
        <v>18</v>
      </c>
      <c r="T73" s="237">
        <v>1</v>
      </c>
      <c r="U73" s="260">
        <v>2</v>
      </c>
    </row>
    <row r="74" spans="1:21" ht="17.25" customHeight="1">
      <c r="A74" s="165" t="s">
        <v>83</v>
      </c>
      <c r="B74" s="185" t="s">
        <v>52</v>
      </c>
      <c r="C74" s="128">
        <f t="shared" si="3"/>
        <v>28</v>
      </c>
      <c r="D74" s="53" t="s">
        <v>17</v>
      </c>
      <c r="E74" s="15" t="s">
        <v>17</v>
      </c>
      <c r="F74" s="15" t="s">
        <v>17</v>
      </c>
      <c r="G74" s="15" t="s">
        <v>17</v>
      </c>
      <c r="H74" s="102" t="s">
        <v>17</v>
      </c>
      <c r="I74" s="116" t="s">
        <v>17</v>
      </c>
      <c r="J74" s="128" t="s">
        <v>17</v>
      </c>
      <c r="K74" s="53">
        <v>13</v>
      </c>
      <c r="L74" s="15">
        <v>15</v>
      </c>
      <c r="M74" s="15" t="s">
        <v>17</v>
      </c>
      <c r="N74" s="15" t="s">
        <v>17</v>
      </c>
      <c r="O74" s="15" t="s">
        <v>17</v>
      </c>
      <c r="P74" s="116">
        <v>32</v>
      </c>
      <c r="Q74" s="128">
        <v>2</v>
      </c>
      <c r="R74" s="49" t="s">
        <v>17</v>
      </c>
      <c r="S74" s="203" t="s">
        <v>18</v>
      </c>
      <c r="T74" s="237">
        <v>1</v>
      </c>
      <c r="U74" s="260">
        <v>2</v>
      </c>
    </row>
    <row r="75" spans="1:21" ht="17.25" customHeight="1">
      <c r="A75" s="166" t="s">
        <v>75</v>
      </c>
      <c r="B75" s="185" t="s">
        <v>103</v>
      </c>
      <c r="C75" s="128">
        <f t="shared" si="3"/>
        <v>20</v>
      </c>
      <c r="D75" s="53">
        <v>10</v>
      </c>
      <c r="E75" s="15">
        <v>10</v>
      </c>
      <c r="F75" s="15" t="s">
        <v>17</v>
      </c>
      <c r="G75" s="15" t="s">
        <v>17</v>
      </c>
      <c r="H75" s="102" t="s">
        <v>17</v>
      </c>
      <c r="I75" s="116">
        <v>40</v>
      </c>
      <c r="J75" s="128">
        <v>2</v>
      </c>
      <c r="K75" s="53" t="s">
        <v>17</v>
      </c>
      <c r="L75" s="15" t="s">
        <v>17</v>
      </c>
      <c r="M75" s="15" t="s">
        <v>17</v>
      </c>
      <c r="N75" s="15" t="s">
        <v>17</v>
      </c>
      <c r="O75" s="15" t="s">
        <v>17</v>
      </c>
      <c r="P75" s="116" t="s">
        <v>17</v>
      </c>
      <c r="Q75" s="128"/>
      <c r="R75" s="14" t="s">
        <v>18</v>
      </c>
      <c r="S75" s="208" t="s">
        <v>17</v>
      </c>
      <c r="T75" s="237">
        <v>0.5</v>
      </c>
      <c r="U75" s="260">
        <v>2</v>
      </c>
    </row>
    <row r="76" spans="1:73" s="109" customFormat="1" ht="17.25" customHeight="1">
      <c r="A76" s="166" t="s">
        <v>84</v>
      </c>
      <c r="B76" s="187" t="s">
        <v>53</v>
      </c>
      <c r="C76" s="132">
        <f t="shared" si="3"/>
        <v>15</v>
      </c>
      <c r="D76" s="101" t="s">
        <v>17</v>
      </c>
      <c r="E76" s="102" t="s">
        <v>17</v>
      </c>
      <c r="F76" s="102" t="s">
        <v>17</v>
      </c>
      <c r="G76" s="102" t="s">
        <v>17</v>
      </c>
      <c r="H76" s="102" t="s">
        <v>17</v>
      </c>
      <c r="I76" s="122" t="s">
        <v>17</v>
      </c>
      <c r="J76" s="132" t="s">
        <v>17</v>
      </c>
      <c r="K76" s="101">
        <v>10</v>
      </c>
      <c r="L76" s="102">
        <v>5</v>
      </c>
      <c r="M76" s="102" t="s">
        <v>17</v>
      </c>
      <c r="N76" s="102" t="s">
        <v>17</v>
      </c>
      <c r="O76" s="102" t="s">
        <v>17</v>
      </c>
      <c r="P76" s="122">
        <v>15</v>
      </c>
      <c r="Q76" s="132">
        <v>1</v>
      </c>
      <c r="R76" s="113" t="s">
        <v>17</v>
      </c>
      <c r="S76" s="209" t="s">
        <v>18</v>
      </c>
      <c r="T76" s="237">
        <v>0.5</v>
      </c>
      <c r="U76" s="260">
        <v>1</v>
      </c>
      <c r="V76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5"/>
      <c r="AN76" s="245"/>
      <c r="AO76" s="245"/>
      <c r="AP76" s="245"/>
      <c r="AQ76" s="245"/>
      <c r="AR76" s="245"/>
      <c r="AS76" s="245"/>
      <c r="AT76" s="245"/>
      <c r="AU76" s="245"/>
      <c r="AV76" s="245"/>
      <c r="AW76" s="245"/>
      <c r="AX76" s="245"/>
      <c r="AY76" s="245"/>
      <c r="AZ76" s="245"/>
      <c r="BA76" s="245"/>
      <c r="BB76" s="245"/>
      <c r="BC76" s="245"/>
      <c r="BD76" s="245"/>
      <c r="BE76" s="245"/>
      <c r="BF76" s="245"/>
      <c r="BG76" s="245"/>
      <c r="BH76" s="245"/>
      <c r="BI76" s="245"/>
      <c r="BJ76" s="245"/>
      <c r="BK76" s="245"/>
      <c r="BL76" s="245"/>
      <c r="BM76" s="245"/>
      <c r="BN76" s="245"/>
      <c r="BO76" s="245"/>
      <c r="BP76" s="245"/>
      <c r="BQ76" s="245"/>
      <c r="BR76" s="245"/>
      <c r="BS76" s="245"/>
      <c r="BT76" s="245"/>
      <c r="BU76" s="245"/>
    </row>
    <row r="77" spans="1:73" s="109" customFormat="1" ht="17.25" customHeight="1">
      <c r="A77" s="165" t="s">
        <v>88</v>
      </c>
      <c r="B77" s="187" t="s">
        <v>105</v>
      </c>
      <c r="C77" s="132">
        <f t="shared" si="3"/>
        <v>6</v>
      </c>
      <c r="D77" s="101" t="s">
        <v>17</v>
      </c>
      <c r="E77" s="102" t="s">
        <v>17</v>
      </c>
      <c r="F77" s="102" t="s">
        <v>17</v>
      </c>
      <c r="G77" s="102" t="s">
        <v>17</v>
      </c>
      <c r="H77" s="102" t="s">
        <v>17</v>
      </c>
      <c r="I77" s="122" t="s">
        <v>17</v>
      </c>
      <c r="J77" s="132" t="s">
        <v>17</v>
      </c>
      <c r="K77" s="101" t="s">
        <v>17</v>
      </c>
      <c r="L77" s="102" t="s">
        <v>17</v>
      </c>
      <c r="M77" s="102" t="s">
        <v>17</v>
      </c>
      <c r="N77" s="102">
        <v>6</v>
      </c>
      <c r="O77" s="102" t="s">
        <v>17</v>
      </c>
      <c r="P77" s="122">
        <v>24</v>
      </c>
      <c r="Q77" s="132">
        <v>1</v>
      </c>
      <c r="R77" s="113" t="s">
        <v>17</v>
      </c>
      <c r="S77" s="209" t="s">
        <v>20</v>
      </c>
      <c r="T77" s="237">
        <v>0.5</v>
      </c>
      <c r="U77" s="260">
        <v>1</v>
      </c>
      <c r="V77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5"/>
      <c r="AI77" s="245"/>
      <c r="AJ77" s="245"/>
      <c r="AK77" s="245"/>
      <c r="AL77" s="245"/>
      <c r="AM77" s="245"/>
      <c r="AN77" s="245"/>
      <c r="AO77" s="245"/>
      <c r="AP77" s="245"/>
      <c r="AQ77" s="245"/>
      <c r="AR77" s="245"/>
      <c r="AS77" s="245"/>
      <c r="AT77" s="245"/>
      <c r="AU77" s="245"/>
      <c r="AV77" s="245"/>
      <c r="AW77" s="245"/>
      <c r="AX77" s="245"/>
      <c r="AY77" s="245"/>
      <c r="AZ77" s="245"/>
      <c r="BA77" s="245"/>
      <c r="BB77" s="245"/>
      <c r="BC77" s="245"/>
      <c r="BD77" s="245"/>
      <c r="BE77" s="245"/>
      <c r="BF77" s="245"/>
      <c r="BG77" s="245"/>
      <c r="BH77" s="245"/>
      <c r="BI77" s="245"/>
      <c r="BJ77" s="245"/>
      <c r="BK77" s="245"/>
      <c r="BL77" s="245"/>
      <c r="BM77" s="245"/>
      <c r="BN77" s="245"/>
      <c r="BO77" s="245"/>
      <c r="BP77" s="245"/>
      <c r="BQ77" s="245"/>
      <c r="BR77" s="245"/>
      <c r="BS77" s="245"/>
      <c r="BT77" s="245"/>
      <c r="BU77" s="245"/>
    </row>
    <row r="78" spans="1:73" s="109" customFormat="1" ht="18" customHeight="1">
      <c r="A78" s="166" t="s">
        <v>89</v>
      </c>
      <c r="B78" s="266" t="s">
        <v>136</v>
      </c>
      <c r="C78" s="127">
        <f>SUM(D78:G78,K78:N78)</f>
        <v>50</v>
      </c>
      <c r="D78" s="87">
        <v>10</v>
      </c>
      <c r="E78" s="88">
        <v>10</v>
      </c>
      <c r="F78" s="88">
        <v>30</v>
      </c>
      <c r="G78" s="88" t="s">
        <v>17</v>
      </c>
      <c r="H78" s="100" t="s">
        <v>17</v>
      </c>
      <c r="I78" s="112">
        <v>40</v>
      </c>
      <c r="J78" s="127">
        <v>3</v>
      </c>
      <c r="K78" s="87" t="s">
        <v>17</v>
      </c>
      <c r="L78" s="88" t="s">
        <v>17</v>
      </c>
      <c r="M78" s="88" t="s">
        <v>17</v>
      </c>
      <c r="N78" s="88" t="s">
        <v>17</v>
      </c>
      <c r="O78" s="88" t="s">
        <v>17</v>
      </c>
      <c r="P78" s="112" t="s">
        <v>17</v>
      </c>
      <c r="Q78" s="127" t="s">
        <v>17</v>
      </c>
      <c r="R78" s="89" t="s">
        <v>21</v>
      </c>
      <c r="S78" s="119" t="s">
        <v>17</v>
      </c>
      <c r="T78" s="237">
        <v>2</v>
      </c>
      <c r="U78" s="260">
        <v>3</v>
      </c>
      <c r="V78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45"/>
      <c r="AI78" s="245"/>
      <c r="AJ78" s="245"/>
      <c r="AK78" s="245"/>
      <c r="AL78" s="245"/>
      <c r="AM78" s="245"/>
      <c r="AN78" s="245"/>
      <c r="AO78" s="245"/>
      <c r="AP78" s="245"/>
      <c r="AQ78" s="245"/>
      <c r="AR78" s="245"/>
      <c r="AS78" s="245"/>
      <c r="AT78" s="245"/>
      <c r="AU78" s="245"/>
      <c r="AV78" s="245"/>
      <c r="AW78" s="245"/>
      <c r="AX78" s="245"/>
      <c r="AY78" s="245"/>
      <c r="AZ78" s="245"/>
      <c r="BA78" s="245"/>
      <c r="BB78" s="245"/>
      <c r="BC78" s="245"/>
      <c r="BD78" s="245"/>
      <c r="BE78" s="245"/>
      <c r="BF78" s="245"/>
      <c r="BG78" s="245"/>
      <c r="BH78" s="245"/>
      <c r="BI78" s="245"/>
      <c r="BJ78" s="245"/>
      <c r="BK78" s="245"/>
      <c r="BL78" s="245"/>
      <c r="BM78" s="245"/>
      <c r="BN78" s="245"/>
      <c r="BO78" s="245"/>
      <c r="BP78" s="245"/>
      <c r="BQ78" s="245"/>
      <c r="BR78" s="245"/>
      <c r="BS78" s="245"/>
      <c r="BT78" s="245"/>
      <c r="BU78" s="245"/>
    </row>
    <row r="79" spans="1:73" s="109" customFormat="1" ht="33.75" customHeight="1">
      <c r="A79" s="166" t="s">
        <v>76</v>
      </c>
      <c r="B79" s="265" t="s">
        <v>137</v>
      </c>
      <c r="C79" s="127">
        <f>SUM(D79:G79,K79:N79)</f>
        <v>45</v>
      </c>
      <c r="D79" s="87">
        <v>15</v>
      </c>
      <c r="E79" s="88">
        <v>15</v>
      </c>
      <c r="F79" s="88">
        <v>15</v>
      </c>
      <c r="G79" s="88" t="s">
        <v>17</v>
      </c>
      <c r="H79" s="100" t="s">
        <v>17</v>
      </c>
      <c r="I79" s="112">
        <v>45</v>
      </c>
      <c r="J79" s="127">
        <v>3</v>
      </c>
      <c r="K79" s="87" t="s">
        <v>17</v>
      </c>
      <c r="L79" s="88" t="s">
        <v>17</v>
      </c>
      <c r="M79" s="88" t="s">
        <v>17</v>
      </c>
      <c r="N79" s="88" t="s">
        <v>17</v>
      </c>
      <c r="O79" s="88" t="s">
        <v>17</v>
      </c>
      <c r="P79" s="112" t="s">
        <v>17</v>
      </c>
      <c r="Q79" s="127" t="s">
        <v>17</v>
      </c>
      <c r="R79" s="89" t="s">
        <v>18</v>
      </c>
      <c r="S79" s="119" t="s">
        <v>17</v>
      </c>
      <c r="T79" s="237">
        <v>1.5</v>
      </c>
      <c r="U79" s="260">
        <v>3</v>
      </c>
      <c r="V79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5"/>
      <c r="AH79" s="245"/>
      <c r="AI79" s="245"/>
      <c r="AJ79" s="245"/>
      <c r="AK79" s="245"/>
      <c r="AL79" s="245"/>
      <c r="AM79" s="245"/>
      <c r="AN79" s="245"/>
      <c r="AO79" s="245"/>
      <c r="AP79" s="245"/>
      <c r="AQ79" s="245"/>
      <c r="AR79" s="245"/>
      <c r="AS79" s="245"/>
      <c r="AT79" s="245"/>
      <c r="AU79" s="245"/>
      <c r="AV79" s="245"/>
      <c r="AW79" s="245"/>
      <c r="AX79" s="245"/>
      <c r="AY79" s="245"/>
      <c r="AZ79" s="245"/>
      <c r="BA79" s="245"/>
      <c r="BB79" s="245"/>
      <c r="BC79" s="245"/>
      <c r="BD79" s="245"/>
      <c r="BE79" s="245"/>
      <c r="BF79" s="245"/>
      <c r="BG79" s="245"/>
      <c r="BH79" s="245"/>
      <c r="BI79" s="245"/>
      <c r="BJ79" s="245"/>
      <c r="BK79" s="245"/>
      <c r="BL79" s="245"/>
      <c r="BM79" s="245"/>
      <c r="BN79" s="245"/>
      <c r="BO79" s="245"/>
      <c r="BP79" s="245"/>
      <c r="BQ79" s="245"/>
      <c r="BR79" s="245"/>
      <c r="BS79" s="245"/>
      <c r="BT79" s="245"/>
      <c r="BU79" s="245"/>
    </row>
    <row r="80" spans="1:21" ht="33.75" customHeight="1">
      <c r="A80" s="166" t="s">
        <v>90</v>
      </c>
      <c r="B80" s="267" t="s">
        <v>139</v>
      </c>
      <c r="C80" s="128">
        <f t="shared" si="3"/>
        <v>0</v>
      </c>
      <c r="D80" s="53" t="s">
        <v>17</v>
      </c>
      <c r="E80" s="15" t="s">
        <v>17</v>
      </c>
      <c r="F80" s="15" t="s">
        <v>17</v>
      </c>
      <c r="G80" s="15" t="s">
        <v>17</v>
      </c>
      <c r="H80" s="102" t="s">
        <v>17</v>
      </c>
      <c r="I80" s="116" t="s">
        <v>17</v>
      </c>
      <c r="J80" s="128" t="s">
        <v>17</v>
      </c>
      <c r="K80" s="53" t="s">
        <v>17</v>
      </c>
      <c r="L80" s="15" t="s">
        <v>17</v>
      </c>
      <c r="M80" s="15" t="s">
        <v>17</v>
      </c>
      <c r="N80" s="15" t="s">
        <v>17</v>
      </c>
      <c r="O80" s="15" t="s">
        <v>17</v>
      </c>
      <c r="P80" s="116">
        <v>510</v>
      </c>
      <c r="Q80" s="128">
        <v>17</v>
      </c>
      <c r="R80" s="49" t="s">
        <v>17</v>
      </c>
      <c r="S80" s="203" t="s">
        <v>21</v>
      </c>
      <c r="T80" s="237" t="s">
        <v>17</v>
      </c>
      <c r="U80" s="260">
        <v>17</v>
      </c>
    </row>
    <row r="81" spans="1:22" s="198" customFormat="1" ht="32.25" customHeight="1">
      <c r="A81" s="165" t="s">
        <v>91</v>
      </c>
      <c r="B81" s="215" t="s">
        <v>129</v>
      </c>
      <c r="C81" s="127">
        <f t="shared" si="3"/>
        <v>45</v>
      </c>
      <c r="D81" s="87">
        <v>15</v>
      </c>
      <c r="E81" s="88">
        <v>30</v>
      </c>
      <c r="F81" s="88" t="s">
        <v>17</v>
      </c>
      <c r="G81" s="88" t="s">
        <v>17</v>
      </c>
      <c r="H81" s="100" t="s">
        <v>17</v>
      </c>
      <c r="I81" s="112">
        <v>15</v>
      </c>
      <c r="J81" s="127">
        <v>2</v>
      </c>
      <c r="K81" s="87" t="s">
        <v>17</v>
      </c>
      <c r="L81" s="88" t="s">
        <v>17</v>
      </c>
      <c r="M81" s="88" t="s">
        <v>17</v>
      </c>
      <c r="N81" s="88" t="s">
        <v>17</v>
      </c>
      <c r="O81" s="88" t="s">
        <v>17</v>
      </c>
      <c r="P81" s="112" t="s">
        <v>17</v>
      </c>
      <c r="Q81" s="127" t="s">
        <v>17</v>
      </c>
      <c r="R81" s="89" t="s">
        <v>21</v>
      </c>
      <c r="S81" s="119" t="s">
        <v>17</v>
      </c>
      <c r="T81" s="237">
        <v>1.5</v>
      </c>
      <c r="U81" s="260">
        <v>2</v>
      </c>
      <c r="V81"/>
    </row>
    <row r="82" spans="1:21" ht="15.75" customHeight="1">
      <c r="A82" s="177"/>
      <c r="B82" s="188" t="s">
        <v>118</v>
      </c>
      <c r="C82" s="128">
        <f>SUM(E83,L82)</f>
        <v>10</v>
      </c>
      <c r="D82" s="53" t="s">
        <v>17</v>
      </c>
      <c r="E82" s="67"/>
      <c r="F82" s="15" t="s">
        <v>17</v>
      </c>
      <c r="G82" s="15" t="s">
        <v>17</v>
      </c>
      <c r="H82" s="102" t="s">
        <v>17</v>
      </c>
      <c r="I82" s="146"/>
      <c r="J82" s="136"/>
      <c r="K82" s="53" t="s">
        <v>17</v>
      </c>
      <c r="L82" s="15">
        <v>5</v>
      </c>
      <c r="M82" s="15" t="s">
        <v>17</v>
      </c>
      <c r="N82" s="15" t="s">
        <v>17</v>
      </c>
      <c r="O82" s="15" t="s">
        <v>17</v>
      </c>
      <c r="P82" s="116">
        <v>25</v>
      </c>
      <c r="Q82" s="136"/>
      <c r="R82" s="307" t="s">
        <v>17</v>
      </c>
      <c r="S82" s="210"/>
      <c r="T82" s="237">
        <v>0.5</v>
      </c>
      <c r="U82" s="260">
        <v>2</v>
      </c>
    </row>
    <row r="83" spans="1:21" ht="18">
      <c r="A83" s="178" t="s">
        <v>92</v>
      </c>
      <c r="B83" s="189" t="s">
        <v>110</v>
      </c>
      <c r="C83" s="128">
        <f>SUM(E83,L83)</f>
        <v>15</v>
      </c>
      <c r="D83" s="53" t="s">
        <v>17</v>
      </c>
      <c r="E83" s="156">
        <v>5</v>
      </c>
      <c r="F83" s="15" t="s">
        <v>17</v>
      </c>
      <c r="G83" s="15" t="s">
        <v>17</v>
      </c>
      <c r="H83" s="102" t="s">
        <v>17</v>
      </c>
      <c r="I83" s="147">
        <v>25</v>
      </c>
      <c r="J83" s="137"/>
      <c r="K83" s="53" t="s">
        <v>17</v>
      </c>
      <c r="L83" s="155">
        <v>10</v>
      </c>
      <c r="M83" s="15" t="s">
        <v>17</v>
      </c>
      <c r="N83" s="15" t="s">
        <v>17</v>
      </c>
      <c r="O83" s="15" t="s">
        <v>17</v>
      </c>
      <c r="P83" s="116">
        <v>20</v>
      </c>
      <c r="Q83" s="137">
        <v>2</v>
      </c>
      <c r="R83" s="308"/>
      <c r="S83" s="211" t="s">
        <v>20</v>
      </c>
      <c r="T83" s="237">
        <v>0.5</v>
      </c>
      <c r="U83" s="260">
        <v>2</v>
      </c>
    </row>
    <row r="84" spans="1:21" ht="15" customHeight="1">
      <c r="A84" s="179"/>
      <c r="B84" s="190"/>
      <c r="C84" s="128">
        <f>SUM(E83,L84)</f>
        <v>30</v>
      </c>
      <c r="D84" s="53" t="s">
        <v>17</v>
      </c>
      <c r="E84" s="16"/>
      <c r="F84" s="15" t="s">
        <v>17</v>
      </c>
      <c r="G84" s="15" t="s">
        <v>17</v>
      </c>
      <c r="H84" s="102" t="s">
        <v>17</v>
      </c>
      <c r="I84" s="148"/>
      <c r="J84" s="138"/>
      <c r="K84" s="53" t="s">
        <v>17</v>
      </c>
      <c r="L84" s="155">
        <v>25</v>
      </c>
      <c r="M84" s="15" t="s">
        <v>17</v>
      </c>
      <c r="N84" s="15" t="s">
        <v>17</v>
      </c>
      <c r="O84" s="15" t="s">
        <v>17</v>
      </c>
      <c r="P84" s="116">
        <v>5</v>
      </c>
      <c r="Q84" s="138"/>
      <c r="R84" s="309"/>
      <c r="S84" s="212"/>
      <c r="T84" s="237">
        <v>0.5</v>
      </c>
      <c r="U84" s="260">
        <v>2</v>
      </c>
    </row>
    <row r="85" spans="1:21" ht="17.25" customHeight="1" thickBot="1">
      <c r="A85" s="244" t="s">
        <v>93</v>
      </c>
      <c r="B85" s="201" t="s">
        <v>104</v>
      </c>
      <c r="C85" s="128">
        <f>SUM(D85:G85,K85:N85)</f>
        <v>0</v>
      </c>
      <c r="D85" s="49" t="s">
        <v>17</v>
      </c>
      <c r="E85" s="14" t="s">
        <v>17</v>
      </c>
      <c r="F85" s="15" t="s">
        <v>17</v>
      </c>
      <c r="G85" s="15" t="s">
        <v>17</v>
      </c>
      <c r="H85" s="217">
        <v>450</v>
      </c>
      <c r="I85" s="218">
        <v>0</v>
      </c>
      <c r="J85" s="139">
        <v>15</v>
      </c>
      <c r="K85" s="49" t="s">
        <v>17</v>
      </c>
      <c r="L85" s="14" t="s">
        <v>17</v>
      </c>
      <c r="M85" s="15" t="s">
        <v>17</v>
      </c>
      <c r="N85" s="14" t="s">
        <v>17</v>
      </c>
      <c r="O85" s="14" t="s">
        <v>17</v>
      </c>
      <c r="P85" s="116" t="s">
        <v>17</v>
      </c>
      <c r="Q85" s="139" t="s">
        <v>17</v>
      </c>
      <c r="R85" s="52" t="s">
        <v>20</v>
      </c>
      <c r="S85" s="213" t="s">
        <v>17</v>
      </c>
      <c r="T85" s="239">
        <v>15</v>
      </c>
      <c r="U85" s="262">
        <v>15</v>
      </c>
    </row>
    <row r="86" spans="1:21" ht="16.5" thickBot="1" thickTop="1">
      <c r="A86" s="180"/>
      <c r="B86" s="299" t="s">
        <v>56</v>
      </c>
      <c r="C86" s="17">
        <f>SUM(C67:C82)</f>
        <v>395</v>
      </c>
      <c r="D86" s="62">
        <f aca="true" t="shared" si="4" ref="D86:K86">SUM(D67:D85)</f>
        <v>70</v>
      </c>
      <c r="E86" s="17">
        <f>SUM(E67:E85)</f>
        <v>70</v>
      </c>
      <c r="F86" s="17">
        <f t="shared" si="4"/>
        <v>65</v>
      </c>
      <c r="G86" s="17">
        <f t="shared" si="4"/>
        <v>25</v>
      </c>
      <c r="H86" s="17">
        <f t="shared" si="4"/>
        <v>450</v>
      </c>
      <c r="I86" s="17">
        <f t="shared" si="4"/>
        <v>220</v>
      </c>
      <c r="J86" s="17">
        <f t="shared" si="4"/>
        <v>29</v>
      </c>
      <c r="K86" s="17">
        <f t="shared" si="4"/>
        <v>74</v>
      </c>
      <c r="L86" s="17">
        <f>SUM(L67:L82)</f>
        <v>85</v>
      </c>
      <c r="M86" s="17">
        <f>SUM(M67:M85)</f>
        <v>0</v>
      </c>
      <c r="N86" s="17">
        <f>SUM(N67:N85)</f>
        <v>6</v>
      </c>
      <c r="O86" s="17">
        <f>SUM(O67:O85)</f>
        <v>0</v>
      </c>
      <c r="P86" s="110">
        <f>SUM(P67:P82,P85)</f>
        <v>735</v>
      </c>
      <c r="Q86" s="17">
        <f>SUM(Q67:Q85)</f>
        <v>31</v>
      </c>
      <c r="R86" s="113"/>
      <c r="S86" s="214"/>
      <c r="T86" s="235"/>
      <c r="U86" s="258"/>
    </row>
    <row r="87" spans="1:19" ht="18" customHeight="1" thickBot="1" thickTop="1">
      <c r="A87" s="181"/>
      <c r="B87" s="300"/>
      <c r="C87" s="17">
        <f>SUM(C67:C81,C83)</f>
        <v>400</v>
      </c>
      <c r="D87" s="64"/>
      <c r="E87" s="64"/>
      <c r="F87" s="64"/>
      <c r="G87" s="64"/>
      <c r="H87" s="64"/>
      <c r="I87" s="64"/>
      <c r="J87" s="64"/>
      <c r="K87" s="64"/>
      <c r="L87" s="17">
        <f>SUM(L67:L81,L83)</f>
        <v>90</v>
      </c>
      <c r="M87" s="64"/>
      <c r="N87" s="64"/>
      <c r="O87" s="64"/>
      <c r="P87" s="17">
        <f>SUM(P67:P81,P83,P85)</f>
        <v>730</v>
      </c>
      <c r="Q87" s="64" t="s">
        <v>115</v>
      </c>
      <c r="R87" s="64"/>
      <c r="S87" s="55"/>
    </row>
    <row r="88" spans="1:19" ht="16.5" thickBot="1" thickTop="1">
      <c r="A88" s="181"/>
      <c r="B88" s="301"/>
      <c r="C88" s="58">
        <f>SUM(C67:C81,C84)</f>
        <v>415</v>
      </c>
      <c r="D88" s="68"/>
      <c r="E88" s="68"/>
      <c r="F88" s="68"/>
      <c r="G88" s="68"/>
      <c r="H88" s="68"/>
      <c r="I88" s="68"/>
      <c r="J88" s="68"/>
      <c r="K88" s="68"/>
      <c r="L88" s="66">
        <f>SUM(L67:L81,L84)</f>
        <v>105</v>
      </c>
      <c r="M88" s="68"/>
      <c r="N88" s="68"/>
      <c r="O88" s="68"/>
      <c r="P88" s="17">
        <f>SUM(P67:P81,P84:P85)</f>
        <v>715</v>
      </c>
      <c r="Q88" s="68"/>
      <c r="R88" s="68"/>
      <c r="S88" s="55"/>
    </row>
    <row r="89" spans="1:21" ht="16.5" thickBot="1">
      <c r="A89" s="181"/>
      <c r="B89" s="191" t="s">
        <v>39</v>
      </c>
      <c r="C89" s="149">
        <f>SUM(I86,P86)</f>
        <v>955</v>
      </c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9"/>
      <c r="T89" s="240"/>
      <c r="U89" s="263"/>
    </row>
    <row r="90" spans="1:21" ht="18" thickBot="1" thickTop="1">
      <c r="A90" s="182"/>
      <c r="B90" s="192" t="s">
        <v>40</v>
      </c>
      <c r="C90" s="58">
        <f>SUM(H86)</f>
        <v>450</v>
      </c>
      <c r="D90" s="319"/>
      <c r="E90" s="319"/>
      <c r="F90" s="319"/>
      <c r="G90" s="4"/>
      <c r="H90" s="4"/>
      <c r="I90" s="4"/>
      <c r="J90" s="19"/>
      <c r="K90" s="319"/>
      <c r="L90" s="319"/>
      <c r="M90" s="319"/>
      <c r="N90" s="4"/>
      <c r="O90" s="4"/>
      <c r="P90" s="19"/>
      <c r="Q90" s="20"/>
      <c r="R90" s="20"/>
      <c r="S90" s="8"/>
      <c r="T90" s="241"/>
      <c r="U90" s="264"/>
    </row>
    <row r="91" spans="1:19" ht="17.25" thickBot="1">
      <c r="A91" s="69"/>
      <c r="B91" s="193" t="s">
        <v>57</v>
      </c>
      <c r="C91" s="154">
        <f>SUM(C86,C89,C90)</f>
        <v>1800</v>
      </c>
      <c r="D91" s="317"/>
      <c r="E91" s="317"/>
      <c r="F91" s="317"/>
      <c r="G91" s="317"/>
      <c r="H91" s="153"/>
      <c r="I91" s="4"/>
      <c r="J91" s="4"/>
      <c r="K91" s="4"/>
      <c r="L91" s="4"/>
      <c r="M91" s="4"/>
      <c r="N91" s="4"/>
      <c r="O91" s="21"/>
      <c r="P91" s="20"/>
      <c r="Q91" s="22"/>
      <c r="R91" s="20"/>
      <c r="S91" s="28"/>
    </row>
    <row r="92" spans="1:19" ht="17.25" thickBot="1" thickTop="1">
      <c r="A92" s="183"/>
      <c r="B92" s="194"/>
      <c r="C92" s="196">
        <f>SUM(C87,C89:C90)</f>
        <v>1805</v>
      </c>
      <c r="D92" s="23"/>
      <c r="E92" s="23"/>
      <c r="F92" s="23"/>
      <c r="G92" s="24"/>
      <c r="H92" s="23"/>
      <c r="I92" s="23"/>
      <c r="J92" s="23"/>
      <c r="K92" s="23"/>
      <c r="L92" s="55"/>
      <c r="M92" s="23"/>
      <c r="N92" s="23"/>
      <c r="O92" s="23"/>
      <c r="P92" s="25"/>
      <c r="Q92" s="25"/>
      <c r="R92" s="25"/>
      <c r="S92" s="28"/>
    </row>
    <row r="93" spans="1:19" ht="17.25" thickBot="1" thickTop="1">
      <c r="A93" s="184"/>
      <c r="B93" s="195"/>
      <c r="C93" s="196">
        <f>SUM(C88,C89:C90)</f>
        <v>1820</v>
      </c>
      <c r="D93" s="23"/>
      <c r="E93" s="23"/>
      <c r="F93" s="23"/>
      <c r="G93" s="24"/>
      <c r="H93" s="23"/>
      <c r="I93" s="23"/>
      <c r="J93" s="23"/>
      <c r="K93" s="23"/>
      <c r="L93" s="55"/>
      <c r="M93" s="23"/>
      <c r="N93" s="23"/>
      <c r="O93" s="23"/>
      <c r="P93" s="25"/>
      <c r="Q93" s="25"/>
      <c r="R93" s="25"/>
      <c r="S93" s="28"/>
    </row>
    <row r="94" ht="13.5" thickTop="1">
      <c r="L94" s="55"/>
    </row>
    <row r="95" ht="12.75">
      <c r="L95" s="55"/>
    </row>
    <row r="96" spans="2:12" ht="12.75">
      <c r="B96" s="56" t="s">
        <v>66</v>
      </c>
      <c r="L96" s="55"/>
    </row>
    <row r="97" spans="2:12" ht="12.75">
      <c r="B97" s="57" t="s">
        <v>106</v>
      </c>
      <c r="L97" s="55"/>
    </row>
    <row r="98" spans="2:12" ht="12.75">
      <c r="B98" s="57" t="s">
        <v>107</v>
      </c>
      <c r="L98" s="55"/>
    </row>
    <row r="99" spans="2:12" ht="12.75">
      <c r="B99" s="57" t="s">
        <v>108</v>
      </c>
      <c r="L99" s="55"/>
    </row>
    <row r="100" ht="12.75">
      <c r="L100" s="55"/>
    </row>
    <row r="101" ht="12.75">
      <c r="L101" s="55"/>
    </row>
    <row r="102" ht="12.75">
      <c r="L102" s="55"/>
    </row>
    <row r="103" ht="12.75">
      <c r="L103" s="55"/>
    </row>
    <row r="111" ht="15.75">
      <c r="P111" s="9"/>
    </row>
    <row r="112" ht="12.75">
      <c r="P112" s="8"/>
    </row>
  </sheetData>
  <sheetProtection sheet="1" scenarios="1" selectLockedCells="1" selectUnlockedCells="1"/>
  <mergeCells count="58">
    <mergeCell ref="S24:S26"/>
    <mergeCell ref="D25:D26"/>
    <mergeCell ref="E25:E26"/>
    <mergeCell ref="A24:A26"/>
    <mergeCell ref="B24:B26"/>
    <mergeCell ref="C24:C26"/>
    <mergeCell ref="D24:J24"/>
    <mergeCell ref="H25:H26"/>
    <mergeCell ref="I25:I26"/>
    <mergeCell ref="S36:S39"/>
    <mergeCell ref="K24:Q24"/>
    <mergeCell ref="M25:M26"/>
    <mergeCell ref="F25:F26"/>
    <mergeCell ref="R24:R26"/>
    <mergeCell ref="D91:G91"/>
    <mergeCell ref="D57:F57"/>
    <mergeCell ref="D58:G58"/>
    <mergeCell ref="D90:F90"/>
    <mergeCell ref="K90:M90"/>
    <mergeCell ref="P64:P65"/>
    <mergeCell ref="L64:L65"/>
    <mergeCell ref="M64:M65"/>
    <mergeCell ref="R64:R65"/>
    <mergeCell ref="D62:Q62"/>
    <mergeCell ref="R82:R84"/>
    <mergeCell ref="B86:B88"/>
    <mergeCell ref="H64:H65"/>
    <mergeCell ref="C63:C65"/>
    <mergeCell ref="N64:N65"/>
    <mergeCell ref="I64:I65"/>
    <mergeCell ref="K64:K65"/>
    <mergeCell ref="A63:A65"/>
    <mergeCell ref="K63:S63"/>
    <mergeCell ref="D64:D65"/>
    <mergeCell ref="S64:S65"/>
    <mergeCell ref="O64:O65"/>
    <mergeCell ref="F64:F65"/>
    <mergeCell ref="G64:G65"/>
    <mergeCell ref="B63:B65"/>
    <mergeCell ref="D63:J63"/>
    <mergeCell ref="E64:E65"/>
    <mergeCell ref="D23:Q23"/>
    <mergeCell ref="O25:O26"/>
    <mergeCell ref="L25:L26"/>
    <mergeCell ref="P25:P26"/>
    <mergeCell ref="K25:K26"/>
    <mergeCell ref="N25:N26"/>
    <mergeCell ref="G25:G26"/>
    <mergeCell ref="T24:U25"/>
    <mergeCell ref="T63:U64"/>
    <mergeCell ref="K2:R2"/>
    <mergeCell ref="K1:R1"/>
    <mergeCell ref="I20:M20"/>
    <mergeCell ref="B4:N4"/>
    <mergeCell ref="B5:N5"/>
    <mergeCell ref="B7:N7"/>
    <mergeCell ref="B8:N8"/>
    <mergeCell ref="B16:C16"/>
  </mergeCells>
  <printOptions/>
  <pageMargins left="0.7480314960629921" right="0.7480314960629921" top="0.7874015748031497" bottom="0.7874015748031497" header="0.5118110236220472" footer="0.5118110236220472"/>
  <pageSetup fitToHeight="0" fitToWidth="1" orientation="landscape" paperSize="9" scale="52" r:id="rId1"/>
  <rowBreaks count="2" manualBreakCount="2">
    <brk id="20" max="21" man="1"/>
    <brk id="58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Śląska Akademia Medyczna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kkliszcz</dc:creator>
  <cp:keywords/>
  <dc:description/>
  <cp:lastModifiedBy>Użytkownik systemu Windows</cp:lastModifiedBy>
  <cp:lastPrinted>2020-09-01T16:45:39Z</cp:lastPrinted>
  <dcterms:created xsi:type="dcterms:W3CDTF">2015-05-15T07:46:43Z</dcterms:created>
  <dcterms:modified xsi:type="dcterms:W3CDTF">2020-09-01T16:45:59Z</dcterms:modified>
  <cp:category/>
  <cp:version/>
  <cp:contentType/>
  <cp:contentStatus/>
</cp:coreProperties>
</file>