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CMUS_wersja ostateczna 30.01." sheetId="1" r:id="rId1"/>
  </sheets>
  <definedNames/>
  <calcPr fullCalcOnLoad="1"/>
</workbook>
</file>

<file path=xl/sharedStrings.xml><?xml version="1.0" encoding="utf-8"?>
<sst xmlns="http://schemas.openxmlformats.org/spreadsheetml/2006/main" count="234" uniqueCount="136">
  <si>
    <t>Lp.</t>
  </si>
  <si>
    <t>PRZEDMIOT</t>
  </si>
  <si>
    <t>RAZEM</t>
  </si>
  <si>
    <t>SEMESTR  I</t>
  </si>
  <si>
    <t>SEMESTR  II</t>
  </si>
  <si>
    <t>Forma zakończenia zajęć</t>
  </si>
  <si>
    <t>wykład</t>
  </si>
  <si>
    <t>semin.</t>
  </si>
  <si>
    <t>ćwicz.</t>
  </si>
  <si>
    <t>punkt. kredyt. ECTS</t>
  </si>
  <si>
    <t>Semestr I</t>
  </si>
  <si>
    <t>Semestr II</t>
  </si>
  <si>
    <t>Zdrowie publiczne</t>
  </si>
  <si>
    <t>z/o</t>
  </si>
  <si>
    <t>Podstawy coachingu</t>
  </si>
  <si>
    <t>Antropologia filozoficzna</t>
  </si>
  <si>
    <t>Kompetencje osobowe coacha</t>
  </si>
  <si>
    <t>Logika stosowana</t>
  </si>
  <si>
    <t>Zajęcia fakultatywne:</t>
  </si>
  <si>
    <t>1. Historia etyki</t>
  </si>
  <si>
    <t>2. Bioetyka</t>
  </si>
  <si>
    <t>Psychologia rozwojowa</t>
  </si>
  <si>
    <t>Kompetencje kulturowe</t>
  </si>
  <si>
    <t>1. Seksuologia</t>
  </si>
  <si>
    <t>2. Edukacja i wychowanie seksualne</t>
  </si>
  <si>
    <t>Socjologia zdrowia</t>
  </si>
  <si>
    <t>Teoria systemów w naukach humanistycznych</t>
  </si>
  <si>
    <t>1. Język angielski</t>
  </si>
  <si>
    <t>Z</t>
  </si>
  <si>
    <t>R  A  Z  E  M (godziny kontaktowe):</t>
  </si>
  <si>
    <t>Śląski Uniwersytet Medyczny w Katowicach</t>
  </si>
  <si>
    <t xml:space="preserve">Plan studiów </t>
  </si>
  <si>
    <t>II stopnia stacjonarnych</t>
  </si>
  <si>
    <t>Kierunek: Coaching medyczny</t>
  </si>
  <si>
    <t>Studia II stopnia</t>
  </si>
  <si>
    <t>2-letnie</t>
  </si>
  <si>
    <t>Łączna liczba godzin</t>
  </si>
  <si>
    <t>w tym:</t>
  </si>
  <si>
    <t>liczba godzin w uczelni</t>
  </si>
  <si>
    <t xml:space="preserve">w tym </t>
  </si>
  <si>
    <t>wykłady</t>
  </si>
  <si>
    <t>seminaria</t>
  </si>
  <si>
    <t>ćwiczenia</t>
  </si>
  <si>
    <t>Punkty ECTS</t>
  </si>
  <si>
    <t>Z/O</t>
  </si>
  <si>
    <t>Metodyka coachingu</t>
  </si>
  <si>
    <t>Sztuka argumentacji</t>
  </si>
  <si>
    <t>Opieka nad pacjentem przewlekle chorym</t>
  </si>
  <si>
    <t>Opieka nad pacjentem w stanach nagłych</t>
  </si>
  <si>
    <t>Opieka nad pacjentem pediatrycznym</t>
  </si>
  <si>
    <t>Psychopatologia</t>
  </si>
  <si>
    <t>1. Psychiatria</t>
  </si>
  <si>
    <t>Interwencje kryzysowe</t>
  </si>
  <si>
    <t>Kształtowanie własnego wizerunku</t>
  </si>
  <si>
    <t>SEMESTR  III</t>
  </si>
  <si>
    <t>SEMESTR  IV</t>
  </si>
  <si>
    <t>Prawa pacjenta</t>
  </si>
  <si>
    <t>Systemy ochrony zdrowia</t>
  </si>
  <si>
    <t>Aktywne metody dydaktyki</t>
  </si>
  <si>
    <t>Coaching w ochronie zdrowia</t>
  </si>
  <si>
    <t>1. Prozdrowotne formy aktywności fizycznej</t>
  </si>
  <si>
    <t>Zarządzanie w ochronie zdrowia</t>
  </si>
  <si>
    <t>1. Filozofia medycyny</t>
  </si>
  <si>
    <t>2. Metody myślenia systemowego</t>
  </si>
  <si>
    <t xml:space="preserve">1. Opieka paliatywna </t>
  </si>
  <si>
    <t>(II semestr)</t>
  </si>
  <si>
    <t>R  A  Z  E  M:</t>
  </si>
  <si>
    <t xml:space="preserve">Razem I rok </t>
  </si>
  <si>
    <t>Wykłady</t>
  </si>
  <si>
    <t>Seminaria</t>
  </si>
  <si>
    <t xml:space="preserve">Razem II rok </t>
  </si>
  <si>
    <t>E</t>
  </si>
  <si>
    <t>2. Sportowe formy aktywności</t>
  </si>
  <si>
    <t>Metodyka pracy naukowej</t>
  </si>
  <si>
    <t>Semestr III</t>
  </si>
  <si>
    <t>Semestr IV</t>
  </si>
  <si>
    <t>samokształcenie</t>
  </si>
  <si>
    <t>Podstawowe czynności resuscytacyjnych BLS</t>
  </si>
  <si>
    <t>8.</t>
  </si>
  <si>
    <t>BHP</t>
  </si>
  <si>
    <t>Pychologia pozytywna</t>
  </si>
  <si>
    <t>2.  Aktywizacja zawodowa osób z zaburzeniami psychicznymi</t>
  </si>
  <si>
    <r>
      <t xml:space="preserve">* </t>
    </r>
    <r>
      <rPr>
        <sz val="10"/>
        <rFont val="Century Gothic"/>
        <family val="2"/>
      </rPr>
      <t>jako zajęcia fakultatywne</t>
    </r>
  </si>
  <si>
    <t>Komunikacja interpersonalna</t>
  </si>
  <si>
    <t>Etyka badań naukowych</t>
  </si>
  <si>
    <t>Filozofia dialogu</t>
  </si>
  <si>
    <t>Psychofarmakologia</t>
  </si>
  <si>
    <t>Profilaktyka i promocja zdrowia</t>
  </si>
  <si>
    <t>Techniki radzenia sobie ze stresem</t>
  </si>
  <si>
    <t>Arteterapia</t>
  </si>
  <si>
    <t>Wprowadzenie do hermeneutyki i fenomenologii</t>
  </si>
  <si>
    <t>Praca z grupą w coachingu</t>
  </si>
  <si>
    <t>Dietetyka kliniczna</t>
  </si>
  <si>
    <t>Podstawy prowadzenia działalności gospodarczej</t>
  </si>
  <si>
    <t>Superwizja w coachingu</t>
  </si>
  <si>
    <t xml:space="preserve"> Procesy poznawcze</t>
  </si>
  <si>
    <t>Statystyka medyczna</t>
  </si>
  <si>
    <t>Etyka zawodowa coacha medycznego</t>
  </si>
  <si>
    <t>techniki wywierania wpływu</t>
  </si>
  <si>
    <t>Semiotyka komunikacji w naukach o zdrowiu</t>
  </si>
  <si>
    <t>2. Tanatologia</t>
  </si>
  <si>
    <t>Biologiczne podstawy zachowania</t>
  </si>
  <si>
    <t>Seminarium magisterskie*</t>
  </si>
  <si>
    <t>1.                </t>
  </si>
  <si>
    <t>2.                </t>
  </si>
  <si>
    <t>3.                </t>
  </si>
  <si>
    <t>4.                </t>
  </si>
  <si>
    <t>5.                </t>
  </si>
  <si>
    <t>6.                </t>
  </si>
  <si>
    <t>7.                </t>
  </si>
  <si>
    <t>9.                </t>
  </si>
  <si>
    <t>10.                </t>
  </si>
  <si>
    <t>11.             </t>
  </si>
  <si>
    <t>12.             </t>
  </si>
  <si>
    <t>13.             </t>
  </si>
  <si>
    <t>14.             </t>
  </si>
  <si>
    <t>15.             </t>
  </si>
  <si>
    <t>1.               </t>
  </si>
  <si>
    <t>2.               </t>
  </si>
  <si>
    <t>3.               </t>
  </si>
  <si>
    <t>4.               </t>
  </si>
  <si>
    <t>5.               </t>
  </si>
  <si>
    <t xml:space="preserve">samokształcenie </t>
  </si>
  <si>
    <t xml:space="preserve">Razem                                    I i II rok </t>
  </si>
  <si>
    <t>zajęcia prakt.</t>
  </si>
  <si>
    <t>praktyka zawod.</t>
  </si>
  <si>
    <r>
      <t xml:space="preserve">1. Adaptowana aktywność fizyczna    </t>
    </r>
    <r>
      <rPr>
        <b/>
        <sz val="10"/>
        <rFont val="Century Gothic"/>
        <family val="2"/>
      </rPr>
      <t>I i II semestr</t>
    </r>
    <r>
      <rPr>
        <sz val="10"/>
        <rFont val="Century Gothic"/>
        <family val="2"/>
      </rPr>
      <t xml:space="preserve"> </t>
    </r>
    <r>
      <rPr>
        <b/>
        <sz val="10"/>
        <rFont val="Century Gothic"/>
        <family val="2"/>
      </rPr>
      <t>- 4 ECTS</t>
    </r>
  </si>
  <si>
    <r>
      <t xml:space="preserve">2. Turystyka i rekreacja osób niepełnosprawnych    </t>
    </r>
    <r>
      <rPr>
        <b/>
        <sz val="10"/>
        <rFont val="Century Gothic"/>
        <family val="2"/>
      </rPr>
      <t>I semestr</t>
    </r>
  </si>
  <si>
    <r>
      <t xml:space="preserve">2. Artystyczne formy adaptowanej aktywności fizycznej    </t>
    </r>
    <r>
      <rPr>
        <b/>
        <sz val="10"/>
        <rFont val="Century Gothic"/>
        <family val="2"/>
      </rPr>
      <t>II semestr</t>
    </r>
  </si>
  <si>
    <t>z.pr.</t>
  </si>
  <si>
    <t>samokszt.</t>
  </si>
  <si>
    <t>zajęcia praktyczne</t>
  </si>
  <si>
    <t>ROK I      2022/2023                  CMUS</t>
  </si>
  <si>
    <t>ROK II      2023/2024                CMUS</t>
  </si>
  <si>
    <t>cykl kształcenia 2022/2024</t>
  </si>
  <si>
    <r>
      <t xml:space="preserve">2. </t>
    </r>
    <r>
      <rPr>
        <sz val="10"/>
        <color indexed="10"/>
        <rFont val="Century Gothic"/>
        <family val="1"/>
      </rPr>
      <t>Język angielski w budowaniu relacji terapeutycznej z trudnym pacjentem</t>
    </r>
  </si>
</sst>
</file>

<file path=xl/styles.xml><?xml version="1.0" encoding="utf-8"?>
<styleSheet xmlns="http://schemas.openxmlformats.org/spreadsheetml/2006/main">
  <numFmts count="22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\ _z_ł_ ;_ * \(#,##0\)\ _z_ł_ ;_ * &quot;-&quot;_)\ _z_ł_ ;_ @_ "/>
    <numFmt numFmtId="44" formatCode="_ * #,##0.00_)\ &quot;zł&quot;_ ;_ * \(#,##0.00\)\ &quot;zł&quot;_ ;_ * &quot;-&quot;??_)\ &quot;zł&quot;_ ;_ @_ "/>
    <numFmt numFmtId="43" formatCode="_ * #,##0.00_)\ _z_ł_ ;_ * \(#,##0.00\)\ _z_ł_ ;_ * &quot;-&quot;??_)\ _z_ł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_-* #,##0_-;\-* #,##0_-;_-* &quot;-&quot;_-;_-@_-"/>
    <numFmt numFmtId="173" formatCode="_-* #,##0.00_-;\-* #,##0.00_-;_-* &quot;-&quot;??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88">
    <font>
      <sz val="10"/>
      <name val="Arial"/>
      <family val="0"/>
    </font>
    <font>
      <b/>
      <sz val="11"/>
      <name val="Calibri"/>
      <family val="2"/>
    </font>
    <font>
      <sz val="9"/>
      <name val="Calibri"/>
      <family val="2"/>
    </font>
    <font>
      <sz val="9"/>
      <name val="Century Gothic"/>
      <family val="2"/>
    </font>
    <font>
      <sz val="10"/>
      <name val="Century Gothic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20"/>
      <name val="Arial"/>
      <family val="2"/>
    </font>
    <font>
      <sz val="20"/>
      <name val="Calibri"/>
      <family val="2"/>
    </font>
    <font>
      <i/>
      <sz val="20"/>
      <name val="Calibri"/>
      <family val="2"/>
    </font>
    <font>
      <b/>
      <sz val="25"/>
      <name val="Calibri"/>
      <family val="2"/>
    </font>
    <font>
      <b/>
      <sz val="10"/>
      <name val="Century Gothic"/>
      <family val="2"/>
    </font>
    <font>
      <b/>
      <sz val="14"/>
      <name val="Arial"/>
      <family val="2"/>
    </font>
    <font>
      <b/>
      <sz val="8"/>
      <name val="Calibri"/>
      <family val="2"/>
    </font>
    <font>
      <b/>
      <sz val="10"/>
      <name val="Arial"/>
      <family val="2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b/>
      <sz val="10"/>
      <name val="Calibri"/>
      <family val="2"/>
    </font>
    <font>
      <sz val="10"/>
      <name val="Tahoma"/>
      <family val="2"/>
    </font>
    <font>
      <vertAlign val="superscript"/>
      <sz val="10"/>
      <name val="Century Gothic"/>
      <family val="2"/>
    </font>
    <font>
      <b/>
      <sz val="1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9"/>
      <name val="Calibri"/>
      <family val="2"/>
    </font>
    <font>
      <sz val="10"/>
      <color indexed="10"/>
      <name val="Century Gothic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20"/>
      <color indexed="10"/>
      <name val="Arial"/>
      <family val="2"/>
    </font>
    <font>
      <b/>
      <sz val="8"/>
      <color indexed="8"/>
      <name val="Calibri"/>
      <family val="2"/>
    </font>
    <font>
      <b/>
      <sz val="10"/>
      <color indexed="30"/>
      <name val="Century Gothic"/>
      <family val="1"/>
    </font>
    <font>
      <sz val="10"/>
      <color indexed="8"/>
      <name val="Century Gothic"/>
      <family val="2"/>
    </font>
    <font>
      <sz val="20"/>
      <color indexed="8"/>
      <name val="Calibri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Calibri"/>
      <family val="2"/>
    </font>
    <font>
      <b/>
      <sz val="10"/>
      <color indexed="30"/>
      <name val="Arial"/>
      <family val="2"/>
    </font>
    <font>
      <b/>
      <sz val="18"/>
      <color indexed="10"/>
      <name val="Arial"/>
      <family val="2"/>
    </font>
    <font>
      <sz val="10"/>
      <color indexed="30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0"/>
      <color rgb="FFFF0000"/>
      <name val="Arial"/>
      <family val="2"/>
    </font>
    <font>
      <b/>
      <sz val="8"/>
      <color theme="1"/>
      <name val="Calibri"/>
      <family val="2"/>
    </font>
    <font>
      <b/>
      <sz val="10"/>
      <color rgb="FF0070C0"/>
      <name val="Century Gothic"/>
      <family val="1"/>
    </font>
    <font>
      <sz val="10"/>
      <color theme="1"/>
      <name val="Century Gothic"/>
      <family val="2"/>
    </font>
    <font>
      <sz val="20"/>
      <color theme="1"/>
      <name val="Calibri"/>
      <family val="2"/>
    </font>
    <font>
      <sz val="20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Calibri"/>
      <family val="2"/>
    </font>
    <font>
      <b/>
      <sz val="10"/>
      <color rgb="FF0070C0"/>
      <name val="Arial"/>
      <family val="2"/>
    </font>
    <font>
      <sz val="10"/>
      <color rgb="FF0070C0"/>
      <name val="Century Gothic"/>
      <family val="2"/>
    </font>
    <font>
      <b/>
      <sz val="1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13" borderId="0" xfId="0" applyFill="1" applyAlignment="1">
      <alignment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left" wrapText="1"/>
    </xf>
    <xf numFmtId="0" fontId="17" fillId="33" borderId="37" xfId="0" applyFont="1" applyFill="1" applyBorder="1" applyAlignment="1">
      <alignment horizontal="center" wrapText="1"/>
    </xf>
    <xf numFmtId="0" fontId="16" fillId="33" borderId="20" xfId="0" applyFont="1" applyFill="1" applyBorder="1" applyAlignment="1">
      <alignment horizontal="center" wrapText="1"/>
    </xf>
    <xf numFmtId="0" fontId="16" fillId="33" borderId="18" xfId="0" applyFont="1" applyFill="1" applyBorder="1" applyAlignment="1">
      <alignment horizontal="center" wrapText="1"/>
    </xf>
    <xf numFmtId="0" fontId="16" fillId="33" borderId="44" xfId="0" applyFont="1" applyFill="1" applyBorder="1" applyAlignment="1">
      <alignment horizontal="center" wrapText="1"/>
    </xf>
    <xf numFmtId="0" fontId="16" fillId="33" borderId="17" xfId="0" applyFont="1" applyFill="1" applyBorder="1" applyAlignment="1">
      <alignment horizontal="center" wrapText="1"/>
    </xf>
    <xf numFmtId="0" fontId="0" fillId="34" borderId="24" xfId="0" applyFont="1" applyFill="1" applyBorder="1" applyAlignment="1">
      <alignment horizontal="center" vertical="center"/>
    </xf>
    <xf numFmtId="0" fontId="22" fillId="34" borderId="31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/>
    </xf>
    <xf numFmtId="0" fontId="15" fillId="33" borderId="4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6" fillId="33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77" fillId="0" borderId="0" xfId="0" applyFont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left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12" fillId="0" borderId="34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18" fillId="13" borderId="10" xfId="0" applyFont="1" applyFill="1" applyBorder="1" applyAlignment="1">
      <alignment horizontal="left" vertical="center" wrapText="1"/>
    </xf>
    <xf numFmtId="0" fontId="0" fillId="13" borderId="10" xfId="0" applyFont="1" applyFill="1" applyBorder="1" applyAlignment="1">
      <alignment horizontal="left"/>
    </xf>
    <xf numFmtId="0" fontId="16" fillId="33" borderId="40" xfId="0" applyFont="1" applyFill="1" applyBorder="1" applyAlignment="1">
      <alignment horizontal="center" vertical="center" wrapText="1"/>
    </xf>
    <xf numFmtId="0" fontId="16" fillId="33" borderId="41" xfId="0" applyFont="1" applyFill="1" applyBorder="1" applyAlignment="1">
      <alignment horizontal="center" vertical="center" wrapText="1"/>
    </xf>
    <xf numFmtId="0" fontId="16" fillId="33" borderId="46" xfId="0" applyFont="1" applyFill="1" applyBorder="1" applyAlignment="1">
      <alignment horizontal="center" vertical="center" wrapText="1"/>
    </xf>
    <xf numFmtId="0" fontId="16" fillId="33" borderId="49" xfId="0" applyFont="1" applyFill="1" applyBorder="1" applyAlignment="1">
      <alignment horizontal="center" vertical="center" wrapText="1"/>
    </xf>
    <xf numFmtId="0" fontId="16" fillId="33" borderId="55" xfId="0" applyFont="1" applyFill="1" applyBorder="1" applyAlignment="1">
      <alignment horizontal="center" vertical="center" wrapText="1"/>
    </xf>
    <xf numFmtId="0" fontId="16" fillId="33" borderId="30" xfId="0" applyFont="1" applyFill="1" applyBorder="1" applyAlignment="1">
      <alignment horizontal="center" vertical="center" wrapText="1"/>
    </xf>
    <xf numFmtId="0" fontId="16" fillId="33" borderId="31" xfId="0" applyFont="1" applyFill="1" applyBorder="1" applyAlignment="1">
      <alignment horizontal="center" vertical="center" wrapText="1"/>
    </xf>
    <xf numFmtId="0" fontId="16" fillId="33" borderId="45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78" fillId="33" borderId="16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44" xfId="0" applyFont="1" applyFill="1" applyBorder="1" applyAlignment="1">
      <alignment horizontal="center" vertical="center" wrapText="1"/>
    </xf>
    <xf numFmtId="0" fontId="14" fillId="33" borderId="56" xfId="0" applyFont="1" applyFill="1" applyBorder="1" applyAlignment="1">
      <alignment horizontal="center" vertical="center" wrapText="1"/>
    </xf>
    <xf numFmtId="0" fontId="14" fillId="33" borderId="57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5" fillId="33" borderId="24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55" xfId="0" applyFont="1" applyFill="1" applyBorder="1" applyAlignment="1">
      <alignment horizontal="center" vertical="center" wrapText="1"/>
    </xf>
    <xf numFmtId="0" fontId="25" fillId="33" borderId="49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34" xfId="0" applyFont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60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0" fillId="0" borderId="11" xfId="0" applyFont="1" applyFill="1" applyBorder="1" applyAlignment="1">
      <alignment horizontal="left" vertical="center" wrapText="1"/>
    </xf>
    <xf numFmtId="0" fontId="80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62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 indent="1"/>
    </xf>
    <xf numFmtId="0" fontId="3" fillId="0" borderId="1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/>
    </xf>
    <xf numFmtId="0" fontId="18" fillId="0" borderId="2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81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84" fillId="0" borderId="0" xfId="0" applyFont="1" applyAlignment="1">
      <alignment horizontal="left"/>
    </xf>
    <xf numFmtId="0" fontId="81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85" fillId="0" borderId="31" xfId="0" applyFont="1" applyFill="1" applyBorder="1" applyAlignment="1">
      <alignment horizontal="center" vertical="center"/>
    </xf>
    <xf numFmtId="0" fontId="79" fillId="0" borderId="42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/>
    </xf>
    <xf numFmtId="0" fontId="18" fillId="1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6" fillId="13" borderId="10" xfId="0" applyFont="1" applyFill="1" applyBorder="1" applyAlignment="1">
      <alignment horizontal="center" vertical="center" wrapText="1"/>
    </xf>
    <xf numFmtId="0" fontId="0" fillId="13" borderId="36" xfId="0" applyFont="1" applyFill="1" applyBorder="1" applyAlignment="1">
      <alignment horizontal="center" vertical="center"/>
    </xf>
    <xf numFmtId="0" fontId="18" fillId="13" borderId="32" xfId="0" applyFont="1" applyFill="1" applyBorder="1" applyAlignment="1">
      <alignment horizontal="left" vertical="center" wrapText="1"/>
    </xf>
    <xf numFmtId="0" fontId="26" fillId="13" borderId="30" xfId="0" applyFont="1" applyFill="1" applyBorder="1" applyAlignment="1">
      <alignment vertical="center" wrapText="1"/>
    </xf>
    <xf numFmtId="0" fontId="18" fillId="13" borderId="45" xfId="0" applyFont="1" applyFill="1" applyBorder="1" applyAlignment="1">
      <alignment horizontal="center" vertical="center" wrapText="1"/>
    </xf>
    <xf numFmtId="0" fontId="26" fillId="13" borderId="33" xfId="0" applyFont="1" applyFill="1" applyBorder="1" applyAlignment="1">
      <alignment horizontal="center" vertical="center" wrapText="1"/>
    </xf>
    <xf numFmtId="0" fontId="0" fillId="13" borderId="63" xfId="0" applyFont="1" applyFill="1" applyBorder="1" applyAlignment="1">
      <alignment horizontal="left"/>
    </xf>
    <xf numFmtId="0" fontId="0" fillId="13" borderId="55" xfId="0" applyFont="1" applyFill="1" applyBorder="1" applyAlignment="1">
      <alignment horizontal="center"/>
    </xf>
    <xf numFmtId="0" fontId="0" fillId="13" borderId="46" xfId="0" applyFont="1" applyFill="1" applyBorder="1" applyAlignment="1">
      <alignment horizontal="center" vertical="center"/>
    </xf>
    <xf numFmtId="0" fontId="81" fillId="34" borderId="0" xfId="0" applyFont="1" applyFill="1" applyAlignment="1">
      <alignment horizontal="left"/>
    </xf>
    <xf numFmtId="0" fontId="79" fillId="34" borderId="1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/>
    </xf>
    <xf numFmtId="0" fontId="85" fillId="34" borderId="31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23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12" fillId="34" borderId="34" xfId="0" applyFont="1" applyFill="1" applyBorder="1" applyAlignment="1">
      <alignment horizontal="center" vertical="center" wrapText="1"/>
    </xf>
    <xf numFmtId="0" fontId="0" fillId="10" borderId="64" xfId="0" applyFill="1" applyBorder="1" applyAlignment="1">
      <alignment horizontal="center"/>
    </xf>
    <xf numFmtId="0" fontId="0" fillId="10" borderId="62" xfId="0" applyFill="1" applyBorder="1" applyAlignment="1">
      <alignment horizontal="center"/>
    </xf>
    <xf numFmtId="0" fontId="0" fillId="33" borderId="65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4" fillId="34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8" fillId="33" borderId="32" xfId="0" applyFont="1" applyFill="1" applyBorder="1" applyAlignment="1">
      <alignment horizontal="center" vertical="center" wrapText="1"/>
    </xf>
    <xf numFmtId="0" fontId="18" fillId="33" borderId="51" xfId="0" applyFont="1" applyFill="1" applyBorder="1" applyAlignment="1">
      <alignment horizontal="center" vertical="center" wrapText="1"/>
    </xf>
    <xf numFmtId="0" fontId="0" fillId="13" borderId="55" xfId="0" applyFont="1" applyFill="1" applyBorder="1" applyAlignment="1">
      <alignment horizontal="center"/>
    </xf>
    <xf numFmtId="0" fontId="0" fillId="13" borderId="49" xfId="0" applyFont="1" applyFill="1" applyBorder="1" applyAlignment="1">
      <alignment horizontal="center"/>
    </xf>
    <xf numFmtId="0" fontId="15" fillId="10" borderId="40" xfId="0" applyFont="1" applyFill="1" applyBorder="1" applyAlignment="1">
      <alignment horizontal="center"/>
    </xf>
    <xf numFmtId="0" fontId="15" fillId="10" borderId="46" xfId="0" applyFont="1" applyFill="1" applyBorder="1" applyAlignment="1">
      <alignment/>
    </xf>
    <xf numFmtId="0" fontId="0" fillId="10" borderId="63" xfId="0" applyFont="1" applyFill="1" applyBorder="1" applyAlignment="1">
      <alignment horizontal="center"/>
    </xf>
    <xf numFmtId="0" fontId="0" fillId="10" borderId="66" xfId="0" applyFont="1" applyFill="1" applyBorder="1" applyAlignment="1">
      <alignment horizontal="center"/>
    </xf>
    <xf numFmtId="0" fontId="0" fillId="10" borderId="67" xfId="0" applyFont="1" applyFill="1" applyBorder="1" applyAlignment="1">
      <alignment horizontal="center"/>
    </xf>
    <xf numFmtId="0" fontId="0" fillId="10" borderId="55" xfId="0" applyFont="1" applyFill="1" applyBorder="1" applyAlignment="1">
      <alignment horizontal="center"/>
    </xf>
    <xf numFmtId="0" fontId="0" fillId="10" borderId="41" xfId="0" applyFont="1" applyFill="1" applyBorder="1" applyAlignment="1">
      <alignment horizontal="center"/>
    </xf>
    <xf numFmtId="0" fontId="0" fillId="10" borderId="46" xfId="0" applyFont="1" applyFill="1" applyBorder="1" applyAlignment="1">
      <alignment horizontal="center"/>
    </xf>
    <xf numFmtId="0" fontId="18" fillId="13" borderId="30" xfId="0" applyFont="1" applyFill="1" applyBorder="1" applyAlignment="1">
      <alignment horizontal="center" vertical="center" wrapText="1"/>
    </xf>
    <xf numFmtId="0" fontId="18" fillId="13" borderId="25" xfId="0" applyFont="1" applyFill="1" applyBorder="1" applyAlignment="1">
      <alignment horizontal="center" vertical="center" wrapText="1"/>
    </xf>
    <xf numFmtId="0" fontId="15" fillId="33" borderId="51" xfId="0" applyFont="1" applyFill="1" applyBorder="1" applyAlignment="1">
      <alignment horizontal="center" vertical="center" wrapText="1"/>
    </xf>
    <xf numFmtId="0" fontId="15" fillId="33" borderId="68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68" xfId="0" applyFont="1" applyFill="1" applyBorder="1" applyAlignment="1">
      <alignment horizontal="center" vertical="center" wrapText="1"/>
    </xf>
    <xf numFmtId="0" fontId="4" fillId="34" borderId="69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12" fillId="33" borderId="70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0" fillId="34" borderId="69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79" fillId="34" borderId="69" xfId="0" applyFont="1" applyFill="1" applyBorder="1" applyAlignment="1">
      <alignment horizontal="center" vertical="center" wrapText="1"/>
    </xf>
    <xf numFmtId="0" fontId="79" fillId="34" borderId="28" xfId="0" applyFont="1" applyFill="1" applyBorder="1" applyAlignment="1">
      <alignment horizontal="center" vertical="center" wrapText="1"/>
    </xf>
    <xf numFmtId="0" fontId="79" fillId="34" borderId="41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72" xfId="0" applyFont="1" applyFill="1" applyBorder="1" applyAlignment="1">
      <alignment horizontal="center" vertical="center" wrapText="1"/>
    </xf>
    <xf numFmtId="0" fontId="4" fillId="34" borderId="71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 wrapText="1"/>
    </xf>
    <xf numFmtId="0" fontId="79" fillId="33" borderId="70" xfId="0" applyFont="1" applyFill="1" applyBorder="1" applyAlignment="1">
      <alignment horizontal="center" vertical="center" wrapText="1"/>
    </xf>
    <xf numFmtId="0" fontId="79" fillId="33" borderId="29" xfId="0" applyFont="1" applyFill="1" applyBorder="1" applyAlignment="1">
      <alignment horizontal="center" vertical="center" wrapText="1"/>
    </xf>
    <xf numFmtId="0" fontId="79" fillId="33" borderId="49" xfId="0" applyFont="1" applyFill="1" applyBorder="1" applyAlignment="1">
      <alignment horizontal="center" vertical="center" wrapText="1"/>
    </xf>
    <xf numFmtId="0" fontId="79" fillId="0" borderId="71" xfId="0" applyFont="1" applyFill="1" applyBorder="1" applyAlignment="1">
      <alignment horizontal="center" vertical="center" wrapText="1"/>
    </xf>
    <xf numFmtId="0" fontId="79" fillId="0" borderId="26" xfId="0" applyFont="1" applyFill="1" applyBorder="1" applyAlignment="1">
      <alignment horizontal="center" vertical="center" wrapText="1"/>
    </xf>
    <xf numFmtId="0" fontId="79" fillId="0" borderId="55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79" fillId="34" borderId="73" xfId="0" applyFont="1" applyFill="1" applyBorder="1" applyAlignment="1">
      <alignment horizontal="center" vertical="center" wrapText="1"/>
    </xf>
    <xf numFmtId="0" fontId="79" fillId="34" borderId="38" xfId="0" applyFont="1" applyFill="1" applyBorder="1" applyAlignment="1">
      <alignment horizontal="center" vertical="center" wrapText="1"/>
    </xf>
    <xf numFmtId="0" fontId="79" fillId="34" borderId="36" xfId="0" applyFont="1" applyFill="1" applyBorder="1" applyAlignment="1">
      <alignment horizontal="center" vertical="center" wrapText="1"/>
    </xf>
    <xf numFmtId="0" fontId="79" fillId="34" borderId="71" xfId="0" applyFont="1" applyFill="1" applyBorder="1" applyAlignment="1">
      <alignment horizontal="center" vertical="center" wrapText="1"/>
    </xf>
    <xf numFmtId="0" fontId="79" fillId="34" borderId="26" xfId="0" applyFont="1" applyFill="1" applyBorder="1" applyAlignment="1">
      <alignment horizontal="center" vertical="center" wrapText="1"/>
    </xf>
    <xf numFmtId="0" fontId="79" fillId="34" borderId="55" xfId="0" applyFont="1" applyFill="1" applyBorder="1" applyAlignment="1">
      <alignment horizontal="center" vertical="center" wrapText="1"/>
    </xf>
    <xf numFmtId="0" fontId="86" fillId="0" borderId="69" xfId="0" applyFont="1" applyBorder="1" applyAlignment="1">
      <alignment horizontal="center" vertical="center" wrapText="1"/>
    </xf>
    <xf numFmtId="0" fontId="86" fillId="0" borderId="28" xfId="0" applyFont="1" applyBorder="1" applyAlignment="1">
      <alignment horizontal="center" vertical="center" wrapText="1"/>
    </xf>
    <xf numFmtId="0" fontId="86" fillId="0" borderId="41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64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49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17" fillId="33" borderId="72" xfId="0" applyFont="1" applyFill="1" applyBorder="1" applyAlignment="1">
      <alignment horizontal="center" vertical="center" wrapText="1"/>
    </xf>
    <xf numFmtId="0" fontId="25" fillId="33" borderId="64" xfId="0" applyFont="1" applyFill="1" applyBorder="1" applyAlignment="1">
      <alignment horizontal="center" vertical="center" wrapText="1"/>
    </xf>
    <xf numFmtId="0" fontId="25" fillId="33" borderId="58" xfId="0" applyFont="1" applyFill="1" applyBorder="1" applyAlignment="1">
      <alignment horizontal="center" vertical="center" wrapText="1"/>
    </xf>
    <xf numFmtId="0" fontId="25" fillId="33" borderId="62" xfId="0" applyFont="1" applyFill="1" applyBorder="1" applyAlignment="1">
      <alignment horizontal="center" vertical="center" wrapText="1"/>
    </xf>
    <xf numFmtId="0" fontId="18" fillId="33" borderId="64" xfId="0" applyFont="1" applyFill="1" applyBorder="1" applyAlignment="1">
      <alignment horizontal="center" vertical="center" wrapText="1"/>
    </xf>
    <xf numFmtId="0" fontId="18" fillId="33" borderId="62" xfId="0" applyFont="1" applyFill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8" fillId="13" borderId="10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25" fillId="33" borderId="73" xfId="0" applyFont="1" applyFill="1" applyBorder="1" applyAlignment="1">
      <alignment horizontal="center" vertical="center" wrapText="1"/>
    </xf>
    <xf numFmtId="0" fontId="25" fillId="33" borderId="36" xfId="0" applyFont="1" applyFill="1" applyBorder="1" applyAlignment="1">
      <alignment horizontal="center" vertical="center" wrapText="1"/>
    </xf>
    <xf numFmtId="0" fontId="25" fillId="33" borderId="71" xfId="0" applyFont="1" applyFill="1" applyBorder="1" applyAlignment="1">
      <alignment horizontal="center" vertical="center" wrapText="1"/>
    </xf>
    <xf numFmtId="0" fontId="25" fillId="33" borderId="69" xfId="0" applyFont="1" applyFill="1" applyBorder="1" applyAlignment="1">
      <alignment horizontal="center" vertical="center" wrapText="1"/>
    </xf>
    <xf numFmtId="0" fontId="25" fillId="33" borderId="70" xfId="0" applyFont="1" applyFill="1" applyBorder="1" applyAlignment="1">
      <alignment horizontal="center" vertical="center" wrapText="1"/>
    </xf>
    <xf numFmtId="0" fontId="1" fillId="33" borderId="75" xfId="0" applyFont="1" applyFill="1" applyBorder="1" applyAlignment="1">
      <alignment horizontal="center" vertical="center" wrapText="1"/>
    </xf>
    <xf numFmtId="0" fontId="1" fillId="33" borderId="70" xfId="0" applyFont="1" applyFill="1" applyBorder="1" applyAlignment="1">
      <alignment horizontal="center" vertical="center" wrapText="1"/>
    </xf>
    <xf numFmtId="0" fontId="18" fillId="34" borderId="65" xfId="0" applyFont="1" applyFill="1" applyBorder="1" applyAlignment="1">
      <alignment horizontal="left" vertical="center" wrapText="1"/>
    </xf>
    <xf numFmtId="0" fontId="18" fillId="34" borderId="12" xfId="0" applyFont="1" applyFill="1" applyBorder="1" applyAlignment="1">
      <alignment horizontal="left" vertical="center" wrapText="1"/>
    </xf>
    <xf numFmtId="0" fontId="18" fillId="34" borderId="64" xfId="0" applyFont="1" applyFill="1" applyBorder="1" applyAlignment="1">
      <alignment horizontal="left" vertical="center" wrapText="1"/>
    </xf>
    <xf numFmtId="0" fontId="87" fillId="0" borderId="0" xfId="0" applyFont="1" applyAlignment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4" fillId="33" borderId="65" xfId="0" applyFont="1" applyFill="1" applyBorder="1" applyAlignment="1">
      <alignment horizontal="center" vertical="center" wrapText="1"/>
    </xf>
    <xf numFmtId="0" fontId="24" fillId="33" borderId="64" xfId="0" applyFont="1" applyFill="1" applyBorder="1" applyAlignment="1">
      <alignment horizontal="center" vertical="center" wrapText="1"/>
    </xf>
    <xf numFmtId="0" fontId="25" fillId="33" borderId="49" xfId="0" applyFont="1" applyFill="1" applyBorder="1" applyAlignment="1">
      <alignment horizontal="center" vertical="center" wrapText="1"/>
    </xf>
    <xf numFmtId="0" fontId="4" fillId="34" borderId="70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12" fillId="34" borderId="70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W122"/>
  <sheetViews>
    <sheetView tabSelected="1" view="pageBreakPreview" zoomScale="75" zoomScaleNormal="75" zoomScaleSheetLayoutView="75" zoomScalePageLayoutView="0" workbookViewId="0" topLeftCell="A63">
      <selection activeCell="C67" sqref="C67"/>
    </sheetView>
  </sheetViews>
  <sheetFormatPr defaultColWidth="8.8515625" defaultRowHeight="12.75"/>
  <cols>
    <col min="1" max="1" width="8.8515625" style="0" customWidth="1"/>
    <col min="2" max="2" width="2.7109375" style="114" customWidth="1"/>
    <col min="3" max="3" width="65.421875" style="10" customWidth="1"/>
    <col min="4" max="4" width="9.28125" style="1" customWidth="1"/>
    <col min="5" max="5" width="7.8515625" style="1" customWidth="1"/>
    <col min="6" max="6" width="7.421875" style="1" customWidth="1"/>
    <col min="7" max="8" width="7.7109375" style="1" customWidth="1"/>
    <col min="9" max="10" width="8.00390625" style="1" customWidth="1"/>
    <col min="11" max="11" width="7.7109375" style="1" customWidth="1"/>
    <col min="12" max="12" width="7.8515625" style="1" customWidth="1"/>
    <col min="13" max="13" width="8.28125" style="1" customWidth="1"/>
    <col min="14" max="14" width="12.8515625" style="1" customWidth="1"/>
    <col min="15" max="15" width="8.140625" style="1" customWidth="1"/>
    <col min="16" max="17" width="7.7109375" style="1" customWidth="1"/>
    <col min="18" max="18" width="8.421875" style="1" customWidth="1"/>
    <col min="19" max="20" width="11.00390625" style="1" customWidth="1"/>
    <col min="21" max="23" width="8.8515625" style="218" customWidth="1"/>
  </cols>
  <sheetData>
    <row r="2" spans="11:20" ht="33.75" customHeight="1">
      <c r="K2" s="366"/>
      <c r="L2" s="366"/>
      <c r="M2" s="366"/>
      <c r="N2" s="366"/>
      <c r="O2" s="366"/>
      <c r="P2" s="366"/>
      <c r="Q2" s="366"/>
      <c r="R2" s="366"/>
      <c r="S2" s="366"/>
      <c r="T2" s="366"/>
    </row>
    <row r="3" spans="3:20" ht="18">
      <c r="C3" s="8"/>
      <c r="K3" s="367"/>
      <c r="L3" s="367"/>
      <c r="M3" s="367"/>
      <c r="N3" s="367"/>
      <c r="O3" s="367"/>
      <c r="P3" s="367"/>
      <c r="Q3" s="367"/>
      <c r="R3" s="367"/>
      <c r="S3" s="367"/>
      <c r="T3" s="367"/>
    </row>
    <row r="4" spans="3:19" ht="25.5">
      <c r="C4" s="368" t="s">
        <v>134</v>
      </c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</row>
    <row r="5" spans="3:19" ht="25.5">
      <c r="C5" s="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3:19" ht="36" customHeight="1">
      <c r="C6" s="368" t="s">
        <v>30</v>
      </c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</row>
    <row r="8" spans="3:19" ht="27.75" customHeight="1">
      <c r="C8" s="368" t="s">
        <v>31</v>
      </c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</row>
    <row r="9" spans="3:19" ht="27" customHeight="1">
      <c r="C9" s="368" t="s">
        <v>32</v>
      </c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</row>
    <row r="10" spans="3:19" ht="44.25" customHeight="1">
      <c r="C10" s="369" t="s">
        <v>33</v>
      </c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</row>
    <row r="11" ht="25.5">
      <c r="D11" s="2"/>
    </row>
    <row r="12" spans="4:17" ht="25.5">
      <c r="D12" s="4" t="s">
        <v>34</v>
      </c>
      <c r="E12" s="3"/>
      <c r="F12" s="3"/>
      <c r="G12" s="3"/>
      <c r="H12" s="3"/>
      <c r="I12" s="4" t="s">
        <v>35</v>
      </c>
      <c r="J12" s="4"/>
      <c r="K12" s="3"/>
      <c r="L12" s="3"/>
      <c r="M12" s="3"/>
      <c r="N12" s="3"/>
      <c r="O12" s="3"/>
      <c r="P12" s="3"/>
      <c r="Q12" s="3"/>
    </row>
    <row r="13" spans="4:17" ht="25.5">
      <c r="D13" s="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4:18" ht="25.5">
      <c r="D14" s="3"/>
      <c r="E14" s="4" t="s">
        <v>36</v>
      </c>
      <c r="F14" s="3"/>
      <c r="G14" s="3"/>
      <c r="H14" s="3"/>
      <c r="K14" s="3"/>
      <c r="L14" s="3"/>
      <c r="M14" s="11"/>
      <c r="N14" s="370">
        <v>3139</v>
      </c>
      <c r="O14" s="370"/>
      <c r="P14" s="370"/>
      <c r="Q14" s="370"/>
      <c r="R14" s="370"/>
    </row>
    <row r="15" spans="4:18" ht="25.5">
      <c r="D15" s="3"/>
      <c r="E15" s="5" t="s">
        <v>37</v>
      </c>
      <c r="F15" s="3"/>
      <c r="G15" s="3"/>
      <c r="H15" s="3"/>
      <c r="K15" s="3"/>
      <c r="L15" s="3"/>
      <c r="M15" s="3"/>
      <c r="N15" s="371"/>
      <c r="O15" s="371"/>
      <c r="P15" s="371"/>
      <c r="Q15" s="3"/>
      <c r="R15" s="12"/>
    </row>
    <row r="16" spans="4:18" ht="25.5">
      <c r="D16" s="3"/>
      <c r="E16" s="4" t="s">
        <v>38</v>
      </c>
      <c r="F16" s="3"/>
      <c r="G16" s="3"/>
      <c r="H16" s="3"/>
      <c r="K16" s="3"/>
      <c r="L16" s="3"/>
      <c r="M16" s="11"/>
      <c r="N16" s="203">
        <v>3139</v>
      </c>
      <c r="O16" s="229"/>
      <c r="P16" s="229"/>
      <c r="Q16" s="229"/>
      <c r="R16" s="229"/>
    </row>
    <row r="17" spans="4:18" ht="25.5">
      <c r="D17" s="3"/>
      <c r="E17" s="4" t="s">
        <v>39</v>
      </c>
      <c r="F17" s="3"/>
      <c r="G17" s="3"/>
      <c r="H17" s="3"/>
      <c r="K17" s="4" t="s">
        <v>40</v>
      </c>
      <c r="L17" s="3"/>
      <c r="M17" s="3"/>
      <c r="N17" s="193">
        <f>D71+D119</f>
        <v>669</v>
      </c>
      <c r="O17" s="227"/>
      <c r="P17" s="228"/>
      <c r="Q17" s="228"/>
      <c r="R17" s="227"/>
    </row>
    <row r="18" spans="4:18" ht="25.5">
      <c r="D18" s="3"/>
      <c r="E18" s="3"/>
      <c r="F18" s="3"/>
      <c r="G18" s="3"/>
      <c r="H18" s="3"/>
      <c r="I18" s="3"/>
      <c r="J18" s="3"/>
      <c r="K18" s="4" t="s">
        <v>41</v>
      </c>
      <c r="L18" s="12"/>
      <c r="M18" s="13"/>
      <c r="N18" s="213">
        <f>F71+F119</f>
        <v>725</v>
      </c>
      <c r="O18" s="229"/>
      <c r="P18" s="229"/>
      <c r="Q18" s="229"/>
      <c r="R18" s="229"/>
    </row>
    <row r="19" spans="4:18" ht="25.5">
      <c r="D19" s="3"/>
      <c r="E19" s="3"/>
      <c r="F19" s="3"/>
      <c r="G19" s="3"/>
      <c r="H19" s="3"/>
      <c r="I19" s="3"/>
      <c r="J19" s="3"/>
      <c r="K19" s="4" t="s">
        <v>42</v>
      </c>
      <c r="M19" s="3"/>
      <c r="N19" s="193">
        <f>H71+H119</f>
        <v>150</v>
      </c>
      <c r="O19" s="228"/>
      <c r="P19" s="230"/>
      <c r="Q19" s="230"/>
      <c r="R19" s="230"/>
    </row>
    <row r="20" spans="4:18" ht="25.5">
      <c r="D20" s="2"/>
      <c r="E20" s="3"/>
      <c r="F20" s="3"/>
      <c r="G20" s="3"/>
      <c r="H20" s="3"/>
      <c r="I20" s="3"/>
      <c r="J20" s="3"/>
      <c r="K20" s="197" t="s">
        <v>131</v>
      </c>
      <c r="L20" s="121"/>
      <c r="M20" s="121"/>
      <c r="N20" s="194">
        <f>SUM(J71,I119)</f>
        <v>96</v>
      </c>
      <c r="O20" s="228"/>
      <c r="P20" s="228"/>
      <c r="Q20" s="228"/>
      <c r="R20" s="230"/>
    </row>
    <row r="21" spans="4:18" ht="25.5">
      <c r="D21" s="2"/>
      <c r="E21" s="3"/>
      <c r="F21" s="3"/>
      <c r="G21" s="3"/>
      <c r="H21" s="3"/>
      <c r="I21" s="121"/>
      <c r="J21" s="121"/>
      <c r="K21" s="197" t="s">
        <v>122</v>
      </c>
      <c r="L21" s="121"/>
      <c r="M21" s="121"/>
      <c r="N21" s="194">
        <f>J68+Q68+J116+Q116</f>
        <v>1499</v>
      </c>
      <c r="O21" s="228"/>
      <c r="P21" s="228"/>
      <c r="Q21" s="228"/>
      <c r="R21" s="230"/>
    </row>
    <row r="22" spans="4:17" ht="24.75">
      <c r="D22" s="3"/>
      <c r="E22" s="3"/>
      <c r="F22" s="3"/>
      <c r="G22" s="3"/>
      <c r="N22" s="195"/>
      <c r="P22" s="3"/>
      <c r="Q22" s="3"/>
    </row>
    <row r="23" spans="4:14" ht="25.5">
      <c r="D23" s="2"/>
      <c r="H23" s="3"/>
      <c r="I23" s="2" t="s">
        <v>43</v>
      </c>
      <c r="J23" s="2"/>
      <c r="K23" s="3"/>
      <c r="L23" s="3"/>
      <c r="M23" s="3"/>
      <c r="N23" s="196">
        <f>K68+R68+K116+R116</f>
        <v>120</v>
      </c>
    </row>
    <row r="27" spans="2:20" ht="24" thickBot="1">
      <c r="B27" s="372" t="s">
        <v>132</v>
      </c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</row>
    <row r="28" spans="2:23" s="7" customFormat="1" ht="22.5" customHeight="1" thickBot="1">
      <c r="B28" s="373" t="s">
        <v>0</v>
      </c>
      <c r="C28" s="360" t="s">
        <v>1</v>
      </c>
      <c r="D28" s="356" t="s">
        <v>2</v>
      </c>
      <c r="E28" s="358" t="s">
        <v>3</v>
      </c>
      <c r="F28" s="359"/>
      <c r="G28" s="359"/>
      <c r="H28" s="359"/>
      <c r="I28" s="359"/>
      <c r="J28" s="359"/>
      <c r="K28" s="360"/>
      <c r="L28" s="358" t="s">
        <v>4</v>
      </c>
      <c r="M28" s="359"/>
      <c r="N28" s="359"/>
      <c r="O28" s="359"/>
      <c r="P28" s="359"/>
      <c r="Q28" s="359"/>
      <c r="R28" s="360"/>
      <c r="S28" s="361" t="s">
        <v>5</v>
      </c>
      <c r="T28" s="362"/>
      <c r="U28" s="219"/>
      <c r="V28" s="219"/>
      <c r="W28" s="219"/>
    </row>
    <row r="29" spans="2:23" s="7" customFormat="1" ht="45.75" thickBot="1">
      <c r="B29" s="374"/>
      <c r="C29" s="375"/>
      <c r="D29" s="357"/>
      <c r="E29" s="139" t="s">
        <v>6</v>
      </c>
      <c r="F29" s="140" t="s">
        <v>7</v>
      </c>
      <c r="G29" s="140" t="s">
        <v>8</v>
      </c>
      <c r="H29" s="140" t="s">
        <v>124</v>
      </c>
      <c r="I29" s="140" t="s">
        <v>125</v>
      </c>
      <c r="J29" s="141" t="s">
        <v>76</v>
      </c>
      <c r="K29" s="142" t="s">
        <v>9</v>
      </c>
      <c r="L29" s="139" t="s">
        <v>6</v>
      </c>
      <c r="M29" s="140" t="s">
        <v>7</v>
      </c>
      <c r="N29" s="140" t="s">
        <v>8</v>
      </c>
      <c r="O29" s="140" t="s">
        <v>124</v>
      </c>
      <c r="P29" s="140" t="s">
        <v>125</v>
      </c>
      <c r="Q29" s="141" t="s">
        <v>76</v>
      </c>
      <c r="R29" s="142" t="s">
        <v>9</v>
      </c>
      <c r="S29" s="152" t="s">
        <v>10</v>
      </c>
      <c r="T29" s="153" t="s">
        <v>11</v>
      </c>
      <c r="U29" s="219"/>
      <c r="V29" s="219"/>
      <c r="W29" s="219"/>
    </row>
    <row r="30" spans="2:23" s="151" customFormat="1" ht="9.75" customHeight="1">
      <c r="B30" s="143"/>
      <c r="C30" s="144"/>
      <c r="D30" s="145"/>
      <c r="E30" s="143"/>
      <c r="F30" s="146"/>
      <c r="G30" s="146"/>
      <c r="H30" s="146"/>
      <c r="I30" s="146"/>
      <c r="J30" s="147"/>
      <c r="K30" s="144"/>
      <c r="L30" s="143"/>
      <c r="M30" s="146"/>
      <c r="N30" s="148"/>
      <c r="O30" s="149"/>
      <c r="P30" s="146"/>
      <c r="Q30" s="147"/>
      <c r="R30" s="144"/>
      <c r="S30" s="150"/>
      <c r="T30" s="144"/>
      <c r="U30" s="220"/>
      <c r="V30" s="220"/>
      <c r="W30" s="220"/>
    </row>
    <row r="31" spans="2:23" s="6" customFormat="1" ht="21" customHeight="1">
      <c r="B31" s="106" t="s">
        <v>103</v>
      </c>
      <c r="C31" s="231" t="s">
        <v>101</v>
      </c>
      <c r="D31" s="183">
        <f aca="true" t="shared" si="0" ref="D31:D37">SUM(E31:J31,L31:Q31)</f>
        <v>150</v>
      </c>
      <c r="E31" s="184">
        <v>20</v>
      </c>
      <c r="F31" s="15">
        <v>20</v>
      </c>
      <c r="G31" s="15"/>
      <c r="H31" s="15"/>
      <c r="I31" s="15"/>
      <c r="J31" s="68">
        <v>35</v>
      </c>
      <c r="K31" s="76"/>
      <c r="L31" s="17">
        <v>20</v>
      </c>
      <c r="M31" s="15">
        <v>20</v>
      </c>
      <c r="N31" s="15"/>
      <c r="O31" s="15"/>
      <c r="P31" s="15"/>
      <c r="Q31" s="68">
        <v>35</v>
      </c>
      <c r="R31" s="187">
        <v>6</v>
      </c>
      <c r="S31" s="18"/>
      <c r="T31" s="16" t="s">
        <v>71</v>
      </c>
      <c r="U31" s="221"/>
      <c r="V31" s="221"/>
      <c r="W31" s="221"/>
    </row>
    <row r="32" spans="2:23" s="6" customFormat="1" ht="21" customHeight="1">
      <c r="B32" s="106" t="s">
        <v>104</v>
      </c>
      <c r="C32" s="161" t="s">
        <v>12</v>
      </c>
      <c r="D32" s="183">
        <f t="shared" si="0"/>
        <v>25</v>
      </c>
      <c r="E32" s="184">
        <v>20</v>
      </c>
      <c r="F32" s="15"/>
      <c r="G32" s="15"/>
      <c r="H32" s="15"/>
      <c r="I32" s="15"/>
      <c r="J32" s="68">
        <v>5</v>
      </c>
      <c r="K32" s="76">
        <v>1</v>
      </c>
      <c r="L32" s="17"/>
      <c r="M32" s="15"/>
      <c r="N32" s="15"/>
      <c r="O32" s="15"/>
      <c r="P32" s="15"/>
      <c r="Q32" s="68"/>
      <c r="R32" s="187"/>
      <c r="S32" s="18" t="s">
        <v>44</v>
      </c>
      <c r="T32" s="16"/>
      <c r="U32" s="221"/>
      <c r="V32" s="221"/>
      <c r="W32" s="221"/>
    </row>
    <row r="33" spans="2:23" s="6" customFormat="1" ht="21" customHeight="1">
      <c r="B33" s="106" t="s">
        <v>105</v>
      </c>
      <c r="C33" s="161" t="s">
        <v>14</v>
      </c>
      <c r="D33" s="183">
        <f t="shared" si="0"/>
        <v>85</v>
      </c>
      <c r="E33" s="184">
        <v>20</v>
      </c>
      <c r="F33" s="15">
        <v>30</v>
      </c>
      <c r="G33" s="15"/>
      <c r="H33" s="15"/>
      <c r="I33" s="15"/>
      <c r="J33" s="68">
        <v>35</v>
      </c>
      <c r="K33" s="76">
        <v>3</v>
      </c>
      <c r="L33" s="17"/>
      <c r="M33" s="15"/>
      <c r="N33" s="15"/>
      <c r="O33" s="15"/>
      <c r="P33" s="15"/>
      <c r="Q33" s="68"/>
      <c r="R33" s="187"/>
      <c r="S33" s="18" t="s">
        <v>44</v>
      </c>
      <c r="T33" s="16"/>
      <c r="U33" s="221"/>
      <c r="V33" s="221"/>
      <c r="W33" s="221"/>
    </row>
    <row r="34" spans="2:23" s="6" customFormat="1" ht="21" customHeight="1">
      <c r="B34" s="106" t="s">
        <v>106</v>
      </c>
      <c r="C34" s="161" t="s">
        <v>83</v>
      </c>
      <c r="D34" s="183">
        <f t="shared" si="0"/>
        <v>125</v>
      </c>
      <c r="E34" s="184">
        <v>10</v>
      </c>
      <c r="F34" s="15">
        <v>10</v>
      </c>
      <c r="G34" s="15">
        <v>10</v>
      </c>
      <c r="H34" s="15"/>
      <c r="I34" s="15"/>
      <c r="J34" s="68">
        <v>45</v>
      </c>
      <c r="K34" s="76"/>
      <c r="L34" s="17"/>
      <c r="M34" s="15">
        <v>10</v>
      </c>
      <c r="N34" s="15">
        <v>20</v>
      </c>
      <c r="O34" s="214">
        <v>10</v>
      </c>
      <c r="P34" s="158"/>
      <c r="Q34" s="200">
        <v>10</v>
      </c>
      <c r="R34" s="187">
        <v>5</v>
      </c>
      <c r="S34" s="18"/>
      <c r="T34" s="16" t="s">
        <v>71</v>
      </c>
      <c r="U34" s="221"/>
      <c r="V34" s="221"/>
      <c r="W34" s="221"/>
    </row>
    <row r="35" spans="2:23" s="6" customFormat="1" ht="21" customHeight="1">
      <c r="B35" s="106" t="s">
        <v>107</v>
      </c>
      <c r="C35" s="161" t="s">
        <v>15</v>
      </c>
      <c r="D35" s="183">
        <f t="shared" si="0"/>
        <v>25</v>
      </c>
      <c r="E35" s="184"/>
      <c r="F35" s="15"/>
      <c r="G35" s="15"/>
      <c r="H35" s="15"/>
      <c r="I35" s="15"/>
      <c r="J35" s="68"/>
      <c r="K35" s="76"/>
      <c r="L35" s="17">
        <v>15</v>
      </c>
      <c r="M35" s="15"/>
      <c r="N35" s="15"/>
      <c r="O35" s="15"/>
      <c r="P35" s="15"/>
      <c r="Q35" s="68">
        <v>10</v>
      </c>
      <c r="R35" s="187">
        <v>1</v>
      </c>
      <c r="S35" s="18"/>
      <c r="T35" s="16" t="s">
        <v>44</v>
      </c>
      <c r="U35" s="221"/>
      <c r="V35" s="221"/>
      <c r="W35" s="221"/>
    </row>
    <row r="36" spans="2:23" s="6" customFormat="1" ht="21" customHeight="1">
      <c r="B36" s="106" t="s">
        <v>108</v>
      </c>
      <c r="C36" s="161" t="s">
        <v>16</v>
      </c>
      <c r="D36" s="183">
        <f t="shared" si="0"/>
        <v>100</v>
      </c>
      <c r="E36" s="184">
        <v>15</v>
      </c>
      <c r="F36" s="15">
        <v>15</v>
      </c>
      <c r="G36" s="15"/>
      <c r="H36" s="15"/>
      <c r="I36" s="15"/>
      <c r="J36" s="68">
        <v>20</v>
      </c>
      <c r="K36" s="76"/>
      <c r="L36" s="17"/>
      <c r="M36" s="15">
        <v>15</v>
      </c>
      <c r="N36" s="15">
        <v>15</v>
      </c>
      <c r="O36" s="15"/>
      <c r="P36" s="15"/>
      <c r="Q36" s="68">
        <v>20</v>
      </c>
      <c r="R36" s="187">
        <v>4</v>
      </c>
      <c r="S36" s="18"/>
      <c r="T36" s="16" t="s">
        <v>71</v>
      </c>
      <c r="U36" s="221"/>
      <c r="V36" s="221"/>
      <c r="W36" s="221"/>
    </row>
    <row r="37" spans="2:23" s="6" customFormat="1" ht="21" customHeight="1">
      <c r="B37" s="106" t="s">
        <v>109</v>
      </c>
      <c r="C37" s="161" t="s">
        <v>17</v>
      </c>
      <c r="D37" s="183">
        <f t="shared" si="0"/>
        <v>45</v>
      </c>
      <c r="E37" s="184">
        <v>10</v>
      </c>
      <c r="F37" s="15">
        <v>35</v>
      </c>
      <c r="G37" s="15"/>
      <c r="H37" s="15"/>
      <c r="I37" s="15"/>
      <c r="J37" s="68"/>
      <c r="K37" s="76">
        <v>1</v>
      </c>
      <c r="L37" s="17"/>
      <c r="M37" s="15"/>
      <c r="N37" s="15"/>
      <c r="O37" s="15"/>
      <c r="P37" s="15"/>
      <c r="Q37" s="68"/>
      <c r="R37" s="187"/>
      <c r="S37" s="18" t="s">
        <v>71</v>
      </c>
      <c r="T37" s="16"/>
      <c r="U37" s="221"/>
      <c r="V37" s="221"/>
      <c r="W37" s="221"/>
    </row>
    <row r="38" spans="2:23" s="6" customFormat="1" ht="21" customHeight="1" thickBot="1">
      <c r="B38" s="107" t="s">
        <v>78</v>
      </c>
      <c r="C38" s="169" t="s">
        <v>79</v>
      </c>
      <c r="D38" s="185">
        <v>4</v>
      </c>
      <c r="E38" s="186">
        <v>4</v>
      </c>
      <c r="F38" s="27"/>
      <c r="G38" s="27"/>
      <c r="H38" s="27"/>
      <c r="I38" s="27"/>
      <c r="J38" s="69"/>
      <c r="K38" s="157"/>
      <c r="L38" s="26"/>
      <c r="M38" s="27"/>
      <c r="N38" s="27"/>
      <c r="O38" s="27"/>
      <c r="P38" s="27"/>
      <c r="Q38" s="69"/>
      <c r="R38" s="188"/>
      <c r="S38" s="19" t="s">
        <v>28</v>
      </c>
      <c r="T38" s="28"/>
      <c r="U38" s="221"/>
      <c r="V38" s="221"/>
      <c r="W38" s="221"/>
    </row>
    <row r="39" spans="2:23" s="6" customFormat="1" ht="12.75" customHeight="1">
      <c r="B39" s="363" t="s">
        <v>110</v>
      </c>
      <c r="C39" s="170" t="s">
        <v>18</v>
      </c>
      <c r="D39" s="350">
        <f>SUM(E39:Q42)</f>
        <v>100</v>
      </c>
      <c r="E39" s="353">
        <v>5</v>
      </c>
      <c r="F39" s="300"/>
      <c r="G39" s="252">
        <v>10</v>
      </c>
      <c r="H39" s="252"/>
      <c r="I39" s="252"/>
      <c r="J39" s="252">
        <v>35</v>
      </c>
      <c r="K39" s="255"/>
      <c r="L39" s="279">
        <v>5</v>
      </c>
      <c r="M39" s="252"/>
      <c r="N39" s="252">
        <v>10</v>
      </c>
      <c r="O39" s="252"/>
      <c r="P39" s="252"/>
      <c r="Q39" s="252">
        <v>35</v>
      </c>
      <c r="R39" s="379">
        <v>4</v>
      </c>
      <c r="S39" s="279"/>
      <c r="T39" s="376" t="s">
        <v>44</v>
      </c>
      <c r="U39" s="221"/>
      <c r="V39" s="221"/>
      <c r="W39" s="221"/>
    </row>
    <row r="40" spans="2:23" s="6" customFormat="1" ht="13.5">
      <c r="B40" s="364"/>
      <c r="C40" s="171" t="s">
        <v>126</v>
      </c>
      <c r="D40" s="351"/>
      <c r="E40" s="354"/>
      <c r="F40" s="301"/>
      <c r="G40" s="253"/>
      <c r="H40" s="253"/>
      <c r="I40" s="253"/>
      <c r="J40" s="253"/>
      <c r="K40" s="256"/>
      <c r="L40" s="280"/>
      <c r="M40" s="253"/>
      <c r="N40" s="253"/>
      <c r="O40" s="253"/>
      <c r="P40" s="253"/>
      <c r="Q40" s="253"/>
      <c r="R40" s="380"/>
      <c r="S40" s="280"/>
      <c r="T40" s="377"/>
      <c r="U40" s="221"/>
      <c r="V40" s="221"/>
      <c r="W40" s="221"/>
    </row>
    <row r="41" spans="2:23" s="6" customFormat="1" ht="28.5" customHeight="1">
      <c r="B41" s="364"/>
      <c r="C41" s="171" t="s">
        <v>127</v>
      </c>
      <c r="D41" s="351"/>
      <c r="E41" s="354"/>
      <c r="F41" s="301"/>
      <c r="G41" s="253"/>
      <c r="H41" s="253"/>
      <c r="I41" s="253"/>
      <c r="J41" s="253"/>
      <c r="K41" s="256"/>
      <c r="L41" s="280"/>
      <c r="M41" s="253"/>
      <c r="N41" s="253"/>
      <c r="O41" s="253"/>
      <c r="P41" s="253"/>
      <c r="Q41" s="253"/>
      <c r="R41" s="380"/>
      <c r="S41" s="280"/>
      <c r="T41" s="377"/>
      <c r="U41" s="221"/>
      <c r="V41" s="221"/>
      <c r="W41" s="221"/>
    </row>
    <row r="42" spans="2:23" s="6" customFormat="1" ht="33.75" customHeight="1" thickBot="1">
      <c r="B42" s="365"/>
      <c r="C42" s="172" t="s">
        <v>128</v>
      </c>
      <c r="D42" s="352"/>
      <c r="E42" s="355"/>
      <c r="F42" s="302"/>
      <c r="G42" s="254"/>
      <c r="H42" s="254"/>
      <c r="I42" s="254"/>
      <c r="J42" s="254"/>
      <c r="K42" s="257"/>
      <c r="L42" s="281"/>
      <c r="M42" s="254"/>
      <c r="N42" s="254"/>
      <c r="O42" s="254"/>
      <c r="P42" s="254"/>
      <c r="Q42" s="254"/>
      <c r="R42" s="381"/>
      <c r="S42" s="281"/>
      <c r="T42" s="378"/>
      <c r="U42" s="221"/>
      <c r="V42" s="221"/>
      <c r="W42" s="221"/>
    </row>
    <row r="43" spans="2:23" s="6" customFormat="1" ht="12.75" customHeight="1">
      <c r="B43" s="273" t="s">
        <v>111</v>
      </c>
      <c r="C43" s="170" t="s">
        <v>18</v>
      </c>
      <c r="D43" s="341">
        <f>SUM(E43:J45,L43:Q45)</f>
        <v>50</v>
      </c>
      <c r="E43" s="264"/>
      <c r="F43" s="300"/>
      <c r="G43" s="300"/>
      <c r="H43" s="300"/>
      <c r="I43" s="300"/>
      <c r="J43" s="300"/>
      <c r="K43" s="255"/>
      <c r="L43" s="264">
        <v>15</v>
      </c>
      <c r="M43" s="300">
        <v>15</v>
      </c>
      <c r="N43" s="300"/>
      <c r="O43" s="300"/>
      <c r="P43" s="300"/>
      <c r="Q43" s="300">
        <v>20</v>
      </c>
      <c r="R43" s="334">
        <v>2</v>
      </c>
      <c r="S43" s="265"/>
      <c r="T43" s="331" t="s">
        <v>44</v>
      </c>
      <c r="U43" s="221"/>
      <c r="V43" s="221"/>
      <c r="W43" s="221"/>
    </row>
    <row r="44" spans="2:23" s="6" customFormat="1" ht="13.5">
      <c r="B44" s="274"/>
      <c r="C44" s="171" t="s">
        <v>19</v>
      </c>
      <c r="D44" s="342"/>
      <c r="E44" s="265"/>
      <c r="F44" s="301"/>
      <c r="G44" s="301"/>
      <c r="H44" s="301"/>
      <c r="I44" s="301"/>
      <c r="J44" s="301"/>
      <c r="K44" s="256"/>
      <c r="L44" s="265"/>
      <c r="M44" s="301"/>
      <c r="N44" s="301"/>
      <c r="O44" s="301"/>
      <c r="P44" s="301"/>
      <c r="Q44" s="301"/>
      <c r="R44" s="335"/>
      <c r="S44" s="265"/>
      <c r="T44" s="331"/>
      <c r="U44" s="221"/>
      <c r="V44" s="221"/>
      <c r="W44" s="221"/>
    </row>
    <row r="45" spans="2:23" s="6" customFormat="1" ht="15" thickBot="1">
      <c r="B45" s="275"/>
      <c r="C45" s="172" t="s">
        <v>20</v>
      </c>
      <c r="D45" s="343"/>
      <c r="E45" s="266"/>
      <c r="F45" s="302"/>
      <c r="G45" s="302"/>
      <c r="H45" s="302"/>
      <c r="I45" s="302"/>
      <c r="J45" s="302"/>
      <c r="K45" s="257"/>
      <c r="L45" s="266"/>
      <c r="M45" s="302"/>
      <c r="N45" s="302"/>
      <c r="O45" s="302"/>
      <c r="P45" s="302"/>
      <c r="Q45" s="302"/>
      <c r="R45" s="336"/>
      <c r="S45" s="266"/>
      <c r="T45" s="332"/>
      <c r="U45" s="221"/>
      <c r="V45" s="221"/>
      <c r="W45" s="221"/>
    </row>
    <row r="46" spans="2:23" s="6" customFormat="1" ht="28.5" customHeight="1">
      <c r="B46" s="108" t="s">
        <v>112</v>
      </c>
      <c r="C46" s="176" t="s">
        <v>99</v>
      </c>
      <c r="D46" s="21">
        <f>SUM(E46:J46,L46:Q46)</f>
        <v>50</v>
      </c>
      <c r="E46" s="22">
        <v>10</v>
      </c>
      <c r="F46" s="23">
        <v>20</v>
      </c>
      <c r="G46" s="23"/>
      <c r="H46" s="23"/>
      <c r="I46" s="23"/>
      <c r="J46" s="70">
        <v>20</v>
      </c>
      <c r="K46" s="80">
        <v>2</v>
      </c>
      <c r="L46" s="22"/>
      <c r="M46" s="23"/>
      <c r="N46" s="23"/>
      <c r="O46" s="23"/>
      <c r="P46" s="23"/>
      <c r="Q46" s="70"/>
      <c r="R46" s="189"/>
      <c r="S46" s="25" t="s">
        <v>44</v>
      </c>
      <c r="T46" s="24"/>
      <c r="U46" s="221"/>
      <c r="V46" s="221"/>
      <c r="W46" s="221"/>
    </row>
    <row r="47" spans="2:23" s="6" customFormat="1" ht="18" customHeight="1">
      <c r="B47" s="106" t="s">
        <v>113</v>
      </c>
      <c r="C47" s="161" t="s">
        <v>95</v>
      </c>
      <c r="D47" s="20">
        <f>SUM(E47:J47,L47:Q47)</f>
        <v>50</v>
      </c>
      <c r="E47" s="17">
        <v>15</v>
      </c>
      <c r="F47" s="15">
        <v>10</v>
      </c>
      <c r="G47" s="15"/>
      <c r="H47" s="15"/>
      <c r="I47" s="15"/>
      <c r="J47" s="68">
        <v>25</v>
      </c>
      <c r="K47" s="76">
        <v>2</v>
      </c>
      <c r="L47" s="17"/>
      <c r="M47" s="15"/>
      <c r="N47" s="15"/>
      <c r="O47" s="15"/>
      <c r="P47" s="15"/>
      <c r="Q47" s="68"/>
      <c r="R47" s="187"/>
      <c r="S47" s="18" t="s">
        <v>44</v>
      </c>
      <c r="T47" s="16"/>
      <c r="U47" s="221"/>
      <c r="V47" s="221"/>
      <c r="W47" s="221"/>
    </row>
    <row r="48" spans="2:23" s="6" customFormat="1" ht="18" customHeight="1">
      <c r="B48" s="106" t="s">
        <v>114</v>
      </c>
      <c r="C48" s="161" t="s">
        <v>21</v>
      </c>
      <c r="D48" s="20">
        <f>SUM(E48:J48,L48:Q48)</f>
        <v>50</v>
      </c>
      <c r="E48" s="17"/>
      <c r="F48" s="15"/>
      <c r="G48" s="15"/>
      <c r="H48" s="15"/>
      <c r="I48" s="15"/>
      <c r="J48" s="68"/>
      <c r="K48" s="76"/>
      <c r="L48" s="17">
        <v>10</v>
      </c>
      <c r="M48" s="15">
        <v>10</v>
      </c>
      <c r="N48" s="15"/>
      <c r="O48" s="15"/>
      <c r="P48" s="15"/>
      <c r="Q48" s="68">
        <v>30</v>
      </c>
      <c r="R48" s="187">
        <v>2</v>
      </c>
      <c r="S48" s="18"/>
      <c r="T48" s="16" t="s">
        <v>44</v>
      </c>
      <c r="U48" s="221"/>
      <c r="V48" s="221"/>
      <c r="W48" s="221"/>
    </row>
    <row r="49" spans="2:23" s="6" customFormat="1" ht="18" customHeight="1">
      <c r="B49" s="106" t="s">
        <v>115</v>
      </c>
      <c r="C49" s="161" t="s">
        <v>96</v>
      </c>
      <c r="D49" s="20">
        <f>SUM(E49:J49,L49:Q49)</f>
        <v>50</v>
      </c>
      <c r="E49" s="17"/>
      <c r="F49" s="15"/>
      <c r="G49" s="15"/>
      <c r="H49" s="15"/>
      <c r="I49" s="15"/>
      <c r="J49" s="68"/>
      <c r="K49" s="76"/>
      <c r="L49" s="17">
        <v>5</v>
      </c>
      <c r="M49" s="15">
        <v>30</v>
      </c>
      <c r="N49" s="15"/>
      <c r="O49" s="15"/>
      <c r="P49" s="15"/>
      <c r="Q49" s="68">
        <v>15</v>
      </c>
      <c r="R49" s="187">
        <v>2</v>
      </c>
      <c r="S49" s="18"/>
      <c r="T49" s="16" t="s">
        <v>44</v>
      </c>
      <c r="U49" s="221"/>
      <c r="V49" s="221"/>
      <c r="W49" s="221"/>
    </row>
    <row r="50" spans="2:23" s="6" customFormat="1" ht="18" customHeight="1">
      <c r="B50" s="107" t="s">
        <v>116</v>
      </c>
      <c r="C50" s="169" t="s">
        <v>80</v>
      </c>
      <c r="D50" s="59">
        <f>SUM(E50:J50,L50:Q50)</f>
        <v>50</v>
      </c>
      <c r="E50" s="26"/>
      <c r="F50" s="27"/>
      <c r="G50" s="27"/>
      <c r="H50" s="27"/>
      <c r="I50" s="27"/>
      <c r="J50" s="69"/>
      <c r="K50" s="157"/>
      <c r="L50" s="26">
        <v>15</v>
      </c>
      <c r="M50" s="27">
        <v>15</v>
      </c>
      <c r="N50" s="27"/>
      <c r="O50" s="27"/>
      <c r="P50" s="27"/>
      <c r="Q50" s="69">
        <v>20</v>
      </c>
      <c r="R50" s="188">
        <v>2</v>
      </c>
      <c r="S50" s="19"/>
      <c r="T50" s="28" t="s">
        <v>44</v>
      </c>
      <c r="U50" s="221"/>
      <c r="V50" s="221"/>
      <c r="W50" s="221"/>
    </row>
    <row r="51" spans="2:23" s="82" customFormat="1" ht="18" customHeight="1">
      <c r="B51" s="109">
        <v>16</v>
      </c>
      <c r="C51" s="161" t="s">
        <v>50</v>
      </c>
      <c r="D51" s="83">
        <v>75</v>
      </c>
      <c r="E51" s="84">
        <v>25</v>
      </c>
      <c r="F51" s="85">
        <v>15</v>
      </c>
      <c r="G51" s="85"/>
      <c r="H51" s="85"/>
      <c r="I51" s="85"/>
      <c r="J51" s="86">
        <v>35</v>
      </c>
      <c r="K51" s="76">
        <v>3</v>
      </c>
      <c r="L51" s="84"/>
      <c r="M51" s="85"/>
      <c r="N51" s="85"/>
      <c r="O51" s="85"/>
      <c r="P51" s="85"/>
      <c r="Q51" s="86"/>
      <c r="R51" s="187"/>
      <c r="S51" s="88" t="s">
        <v>71</v>
      </c>
      <c r="T51" s="87"/>
      <c r="U51" s="221"/>
      <c r="V51" s="221"/>
      <c r="W51" s="221"/>
    </row>
    <row r="52" spans="2:23" s="82" customFormat="1" ht="18" customHeight="1" thickBot="1">
      <c r="B52" s="110">
        <v>17</v>
      </c>
      <c r="C52" s="169" t="s">
        <v>45</v>
      </c>
      <c r="D52" s="89">
        <v>85</v>
      </c>
      <c r="E52" s="90"/>
      <c r="F52" s="91"/>
      <c r="G52" s="156"/>
      <c r="H52" s="91"/>
      <c r="I52" s="91"/>
      <c r="J52" s="92"/>
      <c r="K52" s="157"/>
      <c r="L52" s="90">
        <v>15</v>
      </c>
      <c r="M52" s="91">
        <v>15</v>
      </c>
      <c r="N52" s="91">
        <v>15</v>
      </c>
      <c r="O52" s="91"/>
      <c r="P52" s="91"/>
      <c r="Q52" s="92">
        <v>40</v>
      </c>
      <c r="R52" s="188">
        <v>3</v>
      </c>
      <c r="S52" s="94"/>
      <c r="T52" s="93" t="s">
        <v>28</v>
      </c>
      <c r="U52" s="221"/>
      <c r="V52" s="221"/>
      <c r="W52" s="221"/>
    </row>
    <row r="53" spans="2:23" s="6" customFormat="1" ht="18" customHeight="1">
      <c r="B53" s="273">
        <v>18</v>
      </c>
      <c r="C53" s="170" t="s">
        <v>18</v>
      </c>
      <c r="D53" s="341">
        <f>SUM(E53:J55,L53:Q55)</f>
        <v>50</v>
      </c>
      <c r="E53" s="264"/>
      <c r="F53" s="344"/>
      <c r="G53" s="300"/>
      <c r="H53" s="347"/>
      <c r="I53" s="300"/>
      <c r="J53" s="300"/>
      <c r="K53" s="255"/>
      <c r="L53" s="264">
        <v>15</v>
      </c>
      <c r="M53" s="300">
        <v>15</v>
      </c>
      <c r="N53" s="300"/>
      <c r="O53" s="300"/>
      <c r="P53" s="300"/>
      <c r="Q53" s="300">
        <v>20</v>
      </c>
      <c r="R53" s="334">
        <v>2</v>
      </c>
      <c r="S53" s="264"/>
      <c r="T53" s="330" t="s">
        <v>44</v>
      </c>
      <c r="U53" s="221"/>
      <c r="V53" s="221"/>
      <c r="W53" s="221"/>
    </row>
    <row r="54" spans="2:23" s="6" customFormat="1" ht="18" customHeight="1">
      <c r="B54" s="274"/>
      <c r="C54" s="171" t="s">
        <v>23</v>
      </c>
      <c r="D54" s="342"/>
      <c r="E54" s="265"/>
      <c r="F54" s="345"/>
      <c r="G54" s="301"/>
      <c r="H54" s="348"/>
      <c r="I54" s="301"/>
      <c r="J54" s="301"/>
      <c r="K54" s="256"/>
      <c r="L54" s="265"/>
      <c r="M54" s="301"/>
      <c r="N54" s="301"/>
      <c r="O54" s="301"/>
      <c r="P54" s="301"/>
      <c r="Q54" s="301"/>
      <c r="R54" s="335"/>
      <c r="S54" s="265"/>
      <c r="T54" s="331"/>
      <c r="U54" s="221"/>
      <c r="V54" s="221"/>
      <c r="W54" s="221"/>
    </row>
    <row r="55" spans="2:23" s="6" customFormat="1" ht="25.5" customHeight="1" thickBot="1">
      <c r="B55" s="275"/>
      <c r="C55" s="172" t="s">
        <v>24</v>
      </c>
      <c r="D55" s="343"/>
      <c r="E55" s="266"/>
      <c r="F55" s="346"/>
      <c r="G55" s="302"/>
      <c r="H55" s="349"/>
      <c r="I55" s="302"/>
      <c r="J55" s="302"/>
      <c r="K55" s="257"/>
      <c r="L55" s="266"/>
      <c r="M55" s="302"/>
      <c r="N55" s="302"/>
      <c r="O55" s="302"/>
      <c r="P55" s="302"/>
      <c r="Q55" s="302"/>
      <c r="R55" s="336"/>
      <c r="S55" s="266"/>
      <c r="T55" s="332"/>
      <c r="U55" s="221"/>
      <c r="V55" s="221"/>
      <c r="W55" s="221"/>
    </row>
    <row r="56" spans="2:23" s="6" customFormat="1" ht="17.25" customHeight="1" thickBot="1">
      <c r="B56" s="111">
        <v>19</v>
      </c>
      <c r="C56" s="177" t="s">
        <v>25</v>
      </c>
      <c r="D56" s="59">
        <f aca="true" t="shared" si="1" ref="D56:D64">SUM(E56:J56,L56:Q56)</f>
        <v>50</v>
      </c>
      <c r="E56" s="46">
        <v>15</v>
      </c>
      <c r="F56" s="47">
        <v>25</v>
      </c>
      <c r="G56" s="122"/>
      <c r="H56" s="47"/>
      <c r="I56" s="47"/>
      <c r="J56" s="71">
        <v>10</v>
      </c>
      <c r="K56" s="103">
        <v>2</v>
      </c>
      <c r="L56" s="46"/>
      <c r="M56" s="47"/>
      <c r="N56" s="47"/>
      <c r="O56" s="47"/>
      <c r="P56" s="47"/>
      <c r="Q56" s="71"/>
      <c r="R56" s="103"/>
      <c r="S56" s="71" t="s">
        <v>44</v>
      </c>
      <c r="T56" s="81"/>
      <c r="U56" s="221"/>
      <c r="V56" s="221"/>
      <c r="W56" s="221"/>
    </row>
    <row r="57" spans="2:23" s="6" customFormat="1" ht="38.25" customHeight="1" thickBot="1">
      <c r="B57" s="111">
        <v>20</v>
      </c>
      <c r="C57" s="178" t="s">
        <v>26</v>
      </c>
      <c r="D57" s="50">
        <f t="shared" si="1"/>
        <v>25</v>
      </c>
      <c r="E57" s="46"/>
      <c r="F57" s="47"/>
      <c r="G57" s="47"/>
      <c r="H57" s="47"/>
      <c r="I57" s="47"/>
      <c r="J57" s="71"/>
      <c r="K57" s="103"/>
      <c r="L57" s="46">
        <v>10</v>
      </c>
      <c r="M57" s="47"/>
      <c r="N57" s="47"/>
      <c r="O57" s="47"/>
      <c r="P57" s="47"/>
      <c r="Q57" s="71">
        <v>15</v>
      </c>
      <c r="R57" s="190">
        <v>1</v>
      </c>
      <c r="S57" s="49"/>
      <c r="T57" s="48" t="s">
        <v>44</v>
      </c>
      <c r="U57" s="221"/>
      <c r="V57" s="221"/>
      <c r="W57" s="221"/>
    </row>
    <row r="58" spans="2:23" s="6" customFormat="1" ht="38.25" customHeight="1" thickBot="1">
      <c r="B58" s="119">
        <v>21</v>
      </c>
      <c r="C58" s="179" t="s">
        <v>84</v>
      </c>
      <c r="D58" s="60">
        <f t="shared" si="1"/>
        <v>25</v>
      </c>
      <c r="E58" s="53"/>
      <c r="F58" s="61"/>
      <c r="G58" s="61"/>
      <c r="H58" s="61"/>
      <c r="I58" s="61"/>
      <c r="J58" s="72"/>
      <c r="K58" s="104"/>
      <c r="L58" s="62">
        <v>15</v>
      </c>
      <c r="M58" s="61"/>
      <c r="N58" s="61"/>
      <c r="O58" s="61"/>
      <c r="P58" s="61"/>
      <c r="Q58" s="72">
        <v>10</v>
      </c>
      <c r="R58" s="191">
        <v>1</v>
      </c>
      <c r="S58" s="53"/>
      <c r="T58" s="61" t="s">
        <v>44</v>
      </c>
      <c r="U58" s="221"/>
      <c r="V58" s="221"/>
      <c r="W58" s="221"/>
    </row>
    <row r="59" spans="2:23" s="6" customFormat="1" ht="38.25" customHeight="1" thickBot="1">
      <c r="B59" s="119">
        <v>22</v>
      </c>
      <c r="C59" s="179" t="s">
        <v>86</v>
      </c>
      <c r="D59" s="60">
        <f t="shared" si="1"/>
        <v>25</v>
      </c>
      <c r="E59" s="53"/>
      <c r="F59" s="61"/>
      <c r="G59" s="61"/>
      <c r="H59" s="61"/>
      <c r="I59" s="61"/>
      <c r="J59" s="72"/>
      <c r="K59" s="104"/>
      <c r="L59" s="62">
        <v>15</v>
      </c>
      <c r="M59" s="61"/>
      <c r="N59" s="61"/>
      <c r="O59" s="61"/>
      <c r="P59" s="61"/>
      <c r="Q59" s="72">
        <v>10</v>
      </c>
      <c r="R59" s="191">
        <v>1</v>
      </c>
      <c r="S59" s="53"/>
      <c r="T59" s="61" t="s">
        <v>44</v>
      </c>
      <c r="U59" s="221"/>
      <c r="V59" s="221"/>
      <c r="W59" s="221"/>
    </row>
    <row r="60" spans="2:23" s="6" customFormat="1" ht="38.25" customHeight="1" thickBot="1">
      <c r="B60" s="119">
        <v>23</v>
      </c>
      <c r="C60" s="179" t="s">
        <v>87</v>
      </c>
      <c r="D60" s="60">
        <f t="shared" si="1"/>
        <v>80</v>
      </c>
      <c r="E60" s="53">
        <v>10</v>
      </c>
      <c r="F60" s="61">
        <v>30</v>
      </c>
      <c r="G60" s="61"/>
      <c r="H60" s="61"/>
      <c r="I60" s="61"/>
      <c r="J60" s="72"/>
      <c r="K60" s="104"/>
      <c r="L60" s="62">
        <v>10</v>
      </c>
      <c r="M60" s="199">
        <v>10</v>
      </c>
      <c r="N60" s="215"/>
      <c r="O60" s="216">
        <v>20</v>
      </c>
      <c r="P60" s="61"/>
      <c r="Q60" s="72"/>
      <c r="R60" s="191">
        <v>2</v>
      </c>
      <c r="S60" s="101"/>
      <c r="T60" s="102" t="s">
        <v>13</v>
      </c>
      <c r="U60" s="221"/>
      <c r="V60" s="221"/>
      <c r="W60" s="221"/>
    </row>
    <row r="61" spans="2:23" s="6" customFormat="1" ht="38.25" customHeight="1" thickBot="1">
      <c r="B61" s="119">
        <v>24</v>
      </c>
      <c r="C61" s="179" t="s">
        <v>88</v>
      </c>
      <c r="D61" s="60">
        <f t="shared" si="1"/>
        <v>30</v>
      </c>
      <c r="E61" s="53"/>
      <c r="F61" s="61">
        <v>30</v>
      </c>
      <c r="G61" s="61"/>
      <c r="H61" s="61"/>
      <c r="I61" s="61"/>
      <c r="J61" s="72"/>
      <c r="K61" s="104">
        <v>1</v>
      </c>
      <c r="L61" s="62"/>
      <c r="M61" s="61"/>
      <c r="N61" s="215"/>
      <c r="O61" s="215"/>
      <c r="P61" s="61"/>
      <c r="Q61" s="72"/>
      <c r="R61" s="191"/>
      <c r="S61" s="53" t="s">
        <v>44</v>
      </c>
      <c r="T61" s="61"/>
      <c r="U61" s="221"/>
      <c r="V61" s="221"/>
      <c r="W61" s="221"/>
    </row>
    <row r="62" spans="2:23" s="6" customFormat="1" ht="38.25" customHeight="1" thickBot="1">
      <c r="B62" s="119">
        <v>25</v>
      </c>
      <c r="C62" s="179" t="s">
        <v>89</v>
      </c>
      <c r="D62" s="60">
        <f t="shared" si="1"/>
        <v>35</v>
      </c>
      <c r="E62" s="53"/>
      <c r="F62" s="61"/>
      <c r="G62" s="61"/>
      <c r="H62" s="61"/>
      <c r="I62" s="61"/>
      <c r="J62" s="72"/>
      <c r="K62" s="104"/>
      <c r="L62" s="62">
        <v>5</v>
      </c>
      <c r="M62" s="61">
        <v>30</v>
      </c>
      <c r="N62" s="215"/>
      <c r="O62" s="215"/>
      <c r="P62" s="61"/>
      <c r="Q62" s="72"/>
      <c r="R62" s="191">
        <v>1</v>
      </c>
      <c r="S62" s="53"/>
      <c r="T62" s="61" t="s">
        <v>44</v>
      </c>
      <c r="U62" s="221"/>
      <c r="V62" s="221"/>
      <c r="W62" s="221"/>
    </row>
    <row r="63" spans="2:23" s="6" customFormat="1" ht="38.25" customHeight="1" thickBot="1">
      <c r="B63" s="119">
        <v>26</v>
      </c>
      <c r="C63" s="180" t="s">
        <v>90</v>
      </c>
      <c r="D63" s="60">
        <f t="shared" si="1"/>
        <v>40</v>
      </c>
      <c r="E63" s="53"/>
      <c r="F63" s="61"/>
      <c r="G63" s="61"/>
      <c r="H63" s="61"/>
      <c r="I63" s="61"/>
      <c r="J63" s="72"/>
      <c r="K63" s="104"/>
      <c r="L63" s="62">
        <v>20</v>
      </c>
      <c r="M63" s="61">
        <v>20</v>
      </c>
      <c r="N63" s="215"/>
      <c r="O63" s="215"/>
      <c r="P63" s="61"/>
      <c r="Q63" s="72"/>
      <c r="R63" s="191">
        <v>1</v>
      </c>
      <c r="S63" s="53"/>
      <c r="T63" s="61" t="s">
        <v>44</v>
      </c>
      <c r="U63" s="221"/>
      <c r="V63" s="221"/>
      <c r="W63" s="221"/>
    </row>
    <row r="64" spans="2:23" s="6" customFormat="1" ht="30.75" customHeight="1" thickBot="1">
      <c r="B64" s="120">
        <v>27</v>
      </c>
      <c r="C64" s="181" t="s">
        <v>85</v>
      </c>
      <c r="D64" s="56">
        <f t="shared" si="1"/>
        <v>25</v>
      </c>
      <c r="E64" s="63"/>
      <c r="F64" s="64"/>
      <c r="G64" s="64"/>
      <c r="H64" s="64"/>
      <c r="I64" s="64"/>
      <c r="J64" s="73"/>
      <c r="K64" s="105"/>
      <c r="L64" s="65">
        <v>10</v>
      </c>
      <c r="M64" s="66">
        <v>15</v>
      </c>
      <c r="N64" s="217"/>
      <c r="O64" s="217"/>
      <c r="P64" s="66"/>
      <c r="Q64" s="74"/>
      <c r="R64" s="192">
        <v>1</v>
      </c>
      <c r="S64" s="67"/>
      <c r="T64" s="66" t="s">
        <v>44</v>
      </c>
      <c r="U64" s="221"/>
      <c r="V64" s="221"/>
      <c r="W64" s="221"/>
    </row>
    <row r="65" spans="2:23" s="6" customFormat="1" ht="13.5" customHeight="1">
      <c r="B65" s="273">
        <v>28</v>
      </c>
      <c r="C65" s="170" t="s">
        <v>18</v>
      </c>
      <c r="D65" s="303">
        <f>SUM(E65:J67,L65:Q67)</f>
        <v>100</v>
      </c>
      <c r="E65" s="264"/>
      <c r="F65" s="340"/>
      <c r="G65" s="270">
        <v>15</v>
      </c>
      <c r="H65" s="300"/>
      <c r="I65" s="300"/>
      <c r="J65" s="300">
        <v>35</v>
      </c>
      <c r="K65" s="255"/>
      <c r="L65" s="264"/>
      <c r="M65" s="337"/>
      <c r="N65" s="270">
        <v>15</v>
      </c>
      <c r="O65" s="252"/>
      <c r="P65" s="300"/>
      <c r="Q65" s="300">
        <v>35</v>
      </c>
      <c r="R65" s="334">
        <v>4</v>
      </c>
      <c r="S65" s="327"/>
      <c r="T65" s="330" t="s">
        <v>28</v>
      </c>
      <c r="U65" s="221"/>
      <c r="V65" s="221"/>
      <c r="W65" s="221"/>
    </row>
    <row r="66" spans="2:23" s="6" customFormat="1" ht="13.5">
      <c r="B66" s="274"/>
      <c r="C66" s="171" t="s">
        <v>27</v>
      </c>
      <c r="D66" s="304"/>
      <c r="E66" s="265"/>
      <c r="F66" s="338"/>
      <c r="G66" s="271"/>
      <c r="H66" s="301"/>
      <c r="I66" s="301"/>
      <c r="J66" s="301"/>
      <c r="K66" s="256"/>
      <c r="L66" s="265"/>
      <c r="M66" s="338"/>
      <c r="N66" s="271"/>
      <c r="O66" s="253"/>
      <c r="P66" s="301"/>
      <c r="Q66" s="301"/>
      <c r="R66" s="335"/>
      <c r="S66" s="328"/>
      <c r="T66" s="331"/>
      <c r="U66" s="221"/>
      <c r="V66" s="221"/>
      <c r="W66" s="221"/>
    </row>
    <row r="67" spans="2:23" s="6" customFormat="1" ht="27" customHeight="1" thickBot="1">
      <c r="B67" s="275"/>
      <c r="C67" s="172" t="s">
        <v>135</v>
      </c>
      <c r="D67" s="305"/>
      <c r="E67" s="266"/>
      <c r="F67" s="339"/>
      <c r="G67" s="272"/>
      <c r="H67" s="302"/>
      <c r="I67" s="302"/>
      <c r="J67" s="302"/>
      <c r="K67" s="257"/>
      <c r="L67" s="266"/>
      <c r="M67" s="339"/>
      <c r="N67" s="272"/>
      <c r="O67" s="254"/>
      <c r="P67" s="302"/>
      <c r="Q67" s="302"/>
      <c r="R67" s="336"/>
      <c r="S67" s="329"/>
      <c r="T67" s="332"/>
      <c r="U67" s="221"/>
      <c r="V67" s="221"/>
      <c r="W67" s="221"/>
    </row>
    <row r="68" spans="2:23" s="6" customFormat="1" ht="15.75" customHeight="1" thickBot="1">
      <c r="B68" s="111"/>
      <c r="C68" s="182" t="s">
        <v>29</v>
      </c>
      <c r="D68" s="52">
        <f>SUM(D31:D67)</f>
        <v>1604</v>
      </c>
      <c r="E68" s="51">
        <f>SUM(E31:E39,E43:E67,)</f>
        <v>179</v>
      </c>
      <c r="F68" s="51">
        <f aca="true" t="shared" si="2" ref="F68:P68">SUM(F31:F40,F43:F67)</f>
        <v>240</v>
      </c>
      <c r="G68" s="51">
        <f>SUM(G31:G39,G43:G67)</f>
        <v>35</v>
      </c>
      <c r="H68" s="51">
        <f t="shared" si="2"/>
        <v>0</v>
      </c>
      <c r="I68" s="51">
        <f t="shared" si="2"/>
        <v>0</v>
      </c>
      <c r="J68" s="51">
        <f>SUM(J31:J39,J43:J67)</f>
        <v>300</v>
      </c>
      <c r="K68" s="51">
        <f t="shared" si="2"/>
        <v>15</v>
      </c>
      <c r="L68" s="51">
        <f>SUM(L31:L39,L43:L67)</f>
        <v>200</v>
      </c>
      <c r="M68" s="51">
        <f t="shared" si="2"/>
        <v>220</v>
      </c>
      <c r="N68" s="51">
        <f>SUM(N31:N39,N43:N67)</f>
        <v>75</v>
      </c>
      <c r="O68" s="51">
        <f t="shared" si="2"/>
        <v>30</v>
      </c>
      <c r="P68" s="51">
        <f t="shared" si="2"/>
        <v>0</v>
      </c>
      <c r="Q68" s="51">
        <f>SUM(Q31:Q39,Q43:Q67)</f>
        <v>325</v>
      </c>
      <c r="R68" s="51">
        <f>SUM(R31:R39,R43:R67)</f>
        <v>45</v>
      </c>
      <c r="S68" s="29"/>
      <c r="T68" s="30"/>
      <c r="U68" s="221"/>
      <c r="V68" s="221"/>
      <c r="W68" s="221"/>
    </row>
    <row r="69" spans="2:20" ht="13.5">
      <c r="B69" s="112"/>
      <c r="C69" s="3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3"/>
      <c r="T69" s="33"/>
    </row>
    <row r="70" spans="2:20" ht="15.75" customHeight="1">
      <c r="B70" s="112"/>
      <c r="C70" s="132" t="s">
        <v>67</v>
      </c>
      <c r="D70" s="333" t="s">
        <v>68</v>
      </c>
      <c r="E70" s="333"/>
      <c r="F70" s="333" t="s">
        <v>69</v>
      </c>
      <c r="G70" s="333"/>
      <c r="H70" s="333" t="s">
        <v>42</v>
      </c>
      <c r="I70" s="333"/>
      <c r="J70" s="202" t="s">
        <v>129</v>
      </c>
      <c r="K70" s="204" t="s">
        <v>130</v>
      </c>
      <c r="L70" s="32"/>
      <c r="M70" s="32"/>
      <c r="N70" s="32"/>
      <c r="O70" s="32"/>
      <c r="P70" s="32"/>
      <c r="Q70" s="32"/>
      <c r="R70" s="32"/>
      <c r="S70" s="33"/>
      <c r="T70" s="33"/>
    </row>
    <row r="71" spans="2:20" ht="13.5">
      <c r="B71" s="115"/>
      <c r="C71" s="133">
        <f>SUM(D68)</f>
        <v>1604</v>
      </c>
      <c r="D71" s="312">
        <f>SUM(E68,L68)</f>
        <v>379</v>
      </c>
      <c r="E71" s="312"/>
      <c r="F71" s="312">
        <f>SUM(F68,M68)</f>
        <v>460</v>
      </c>
      <c r="G71" s="312"/>
      <c r="H71" s="312">
        <f>SUM(G68,N68)</f>
        <v>110</v>
      </c>
      <c r="I71" s="312"/>
      <c r="J71" s="201">
        <v>30</v>
      </c>
      <c r="K71" s="201">
        <v>625</v>
      </c>
      <c r="L71" s="12"/>
      <c r="M71" s="12"/>
      <c r="N71" s="12"/>
      <c r="O71" s="12"/>
      <c r="P71" s="12"/>
      <c r="Q71" s="12"/>
      <c r="R71" s="12"/>
      <c r="S71" s="12"/>
      <c r="T71" s="12"/>
    </row>
    <row r="72" spans="3:20" ht="13.5">
      <c r="C72" s="1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2:20" ht="27.75" customHeight="1">
      <c r="B73" s="313" t="s">
        <v>133</v>
      </c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14"/>
      <c r="T73" s="315"/>
    </row>
    <row r="74" spans="2:20" ht="23.25" customHeight="1" thickBot="1">
      <c r="B74" s="316" t="s">
        <v>0</v>
      </c>
      <c r="C74" s="318" t="s">
        <v>1</v>
      </c>
      <c r="D74" s="320" t="s">
        <v>2</v>
      </c>
      <c r="E74" s="322" t="s">
        <v>54</v>
      </c>
      <c r="F74" s="323"/>
      <c r="G74" s="323"/>
      <c r="H74" s="323"/>
      <c r="I74" s="323"/>
      <c r="J74" s="323"/>
      <c r="K74" s="324"/>
      <c r="L74" s="322" t="s">
        <v>55</v>
      </c>
      <c r="M74" s="323"/>
      <c r="N74" s="323"/>
      <c r="O74" s="323"/>
      <c r="P74" s="323"/>
      <c r="Q74" s="323"/>
      <c r="R74" s="324"/>
      <c r="S74" s="325" t="s">
        <v>5</v>
      </c>
      <c r="T74" s="326"/>
    </row>
    <row r="75" spans="2:20" ht="45.75" thickBot="1">
      <c r="B75" s="317"/>
      <c r="C75" s="319"/>
      <c r="D75" s="321"/>
      <c r="E75" s="134" t="s">
        <v>6</v>
      </c>
      <c r="F75" s="135" t="s">
        <v>7</v>
      </c>
      <c r="G75" s="135" t="s">
        <v>8</v>
      </c>
      <c r="H75" s="135" t="s">
        <v>124</v>
      </c>
      <c r="I75" s="135" t="s">
        <v>125</v>
      </c>
      <c r="J75" s="136" t="s">
        <v>76</v>
      </c>
      <c r="K75" s="137" t="s">
        <v>9</v>
      </c>
      <c r="L75" s="138" t="s">
        <v>6</v>
      </c>
      <c r="M75" s="135" t="s">
        <v>7</v>
      </c>
      <c r="N75" s="135" t="s">
        <v>8</v>
      </c>
      <c r="O75" s="135" t="s">
        <v>124</v>
      </c>
      <c r="P75" s="135" t="s">
        <v>125</v>
      </c>
      <c r="Q75" s="136" t="s">
        <v>76</v>
      </c>
      <c r="R75" s="137" t="s">
        <v>9</v>
      </c>
      <c r="S75" s="154" t="s">
        <v>74</v>
      </c>
      <c r="T75" s="155" t="s">
        <v>75</v>
      </c>
    </row>
    <row r="76" spans="2:20" ht="9.75" customHeight="1">
      <c r="B76" s="113"/>
      <c r="C76" s="95"/>
      <c r="D76" s="96"/>
      <c r="E76" s="97"/>
      <c r="F76" s="98"/>
      <c r="G76" s="98"/>
      <c r="H76" s="98"/>
      <c r="I76" s="98"/>
      <c r="J76" s="99"/>
      <c r="K76" s="75"/>
      <c r="L76" s="100"/>
      <c r="M76" s="98"/>
      <c r="N76" s="98"/>
      <c r="O76" s="98"/>
      <c r="P76" s="98"/>
      <c r="Q76" s="99"/>
      <c r="R76" s="77"/>
      <c r="S76" s="100"/>
      <c r="T76" s="75"/>
    </row>
    <row r="77" spans="2:23" s="7" customFormat="1" ht="21.75" customHeight="1">
      <c r="B77" s="106" t="s">
        <v>117</v>
      </c>
      <c r="C77" s="161" t="s">
        <v>45</v>
      </c>
      <c r="D77" s="55">
        <v>85</v>
      </c>
      <c r="E77" s="18">
        <v>15</v>
      </c>
      <c r="F77" s="15">
        <v>15</v>
      </c>
      <c r="G77" s="198">
        <v>0</v>
      </c>
      <c r="H77" s="214">
        <v>15</v>
      </c>
      <c r="I77" s="15"/>
      <c r="J77" s="68">
        <v>40</v>
      </c>
      <c r="K77" s="76">
        <v>3</v>
      </c>
      <c r="L77" s="17"/>
      <c r="M77" s="15"/>
      <c r="N77" s="15"/>
      <c r="O77" s="15"/>
      <c r="P77" s="15"/>
      <c r="Q77" s="68"/>
      <c r="R77" s="76"/>
      <c r="S77" s="17" t="s">
        <v>71</v>
      </c>
      <c r="T77" s="34"/>
      <c r="U77" s="219"/>
      <c r="V77" s="219"/>
      <c r="W77" s="219"/>
    </row>
    <row r="78" spans="2:23" s="7" customFormat="1" ht="21.75" customHeight="1">
      <c r="B78" s="106" t="s">
        <v>118</v>
      </c>
      <c r="C78" s="161" t="s">
        <v>46</v>
      </c>
      <c r="D78" s="55">
        <f>SUM(E78:J78,L78:Q78)</f>
        <v>50</v>
      </c>
      <c r="E78" s="18">
        <v>10</v>
      </c>
      <c r="F78" s="15">
        <v>15</v>
      </c>
      <c r="G78" s="15"/>
      <c r="H78" s="85"/>
      <c r="I78" s="15"/>
      <c r="J78" s="68">
        <v>25</v>
      </c>
      <c r="K78" s="76">
        <v>2</v>
      </c>
      <c r="L78" s="17"/>
      <c r="M78" s="15"/>
      <c r="N78" s="15"/>
      <c r="O78" s="15"/>
      <c r="P78" s="15"/>
      <c r="Q78" s="68"/>
      <c r="R78" s="76"/>
      <c r="S78" s="35" t="s">
        <v>44</v>
      </c>
      <c r="T78" s="34"/>
      <c r="U78" s="219"/>
      <c r="V78" s="219"/>
      <c r="W78" s="219"/>
    </row>
    <row r="79" spans="2:23" s="7" customFormat="1" ht="25.5" customHeight="1">
      <c r="B79" s="106" t="s">
        <v>119</v>
      </c>
      <c r="C79" s="161" t="s">
        <v>47</v>
      </c>
      <c r="D79" s="55">
        <f>SUM(E79:J79,L79:Q79)</f>
        <v>50</v>
      </c>
      <c r="E79" s="18">
        <v>10</v>
      </c>
      <c r="F79" s="198">
        <v>10</v>
      </c>
      <c r="G79" s="15"/>
      <c r="H79" s="214">
        <v>10</v>
      </c>
      <c r="I79" s="15"/>
      <c r="J79" s="68">
        <v>20</v>
      </c>
      <c r="K79" s="76">
        <v>2</v>
      </c>
      <c r="L79" s="17"/>
      <c r="M79" s="15"/>
      <c r="N79" s="15"/>
      <c r="O79" s="15"/>
      <c r="P79" s="15"/>
      <c r="Q79" s="68"/>
      <c r="R79" s="76"/>
      <c r="S79" s="35" t="s">
        <v>44</v>
      </c>
      <c r="T79" s="34"/>
      <c r="U79" s="219"/>
      <c r="V79" s="219"/>
      <c r="W79" s="219"/>
    </row>
    <row r="80" spans="2:23" s="7" customFormat="1" ht="27" customHeight="1">
      <c r="B80" s="106" t="s">
        <v>120</v>
      </c>
      <c r="C80" s="161" t="s">
        <v>48</v>
      </c>
      <c r="D80" s="55">
        <f>SUM(E80:J80,L80:Q80)</f>
        <v>50</v>
      </c>
      <c r="E80" s="18">
        <v>10</v>
      </c>
      <c r="F80" s="198">
        <v>10</v>
      </c>
      <c r="G80" s="15"/>
      <c r="H80" s="214">
        <v>10</v>
      </c>
      <c r="I80" s="15"/>
      <c r="J80" s="68">
        <v>20</v>
      </c>
      <c r="K80" s="76">
        <v>2</v>
      </c>
      <c r="L80" s="17"/>
      <c r="M80" s="15"/>
      <c r="N80" s="15"/>
      <c r="O80" s="15"/>
      <c r="P80" s="15"/>
      <c r="Q80" s="68"/>
      <c r="R80" s="76"/>
      <c r="S80" s="35" t="s">
        <v>44</v>
      </c>
      <c r="T80" s="34"/>
      <c r="U80" s="219"/>
      <c r="V80" s="219"/>
      <c r="W80" s="219"/>
    </row>
    <row r="81" spans="2:23" s="7" customFormat="1" ht="28.5" customHeight="1" thickBot="1">
      <c r="B81" s="106" t="s">
        <v>121</v>
      </c>
      <c r="C81" s="161" t="s">
        <v>49</v>
      </c>
      <c r="D81" s="55">
        <f>SUM(E81:J81,L81:Q81)</f>
        <v>50</v>
      </c>
      <c r="E81" s="18">
        <v>10</v>
      </c>
      <c r="F81" s="198">
        <v>10</v>
      </c>
      <c r="G81" s="15"/>
      <c r="H81" s="214">
        <v>10</v>
      </c>
      <c r="I81" s="15"/>
      <c r="J81" s="68">
        <v>20</v>
      </c>
      <c r="K81" s="76">
        <v>2</v>
      </c>
      <c r="L81" s="17"/>
      <c r="M81" s="15"/>
      <c r="N81" s="15"/>
      <c r="O81" s="15"/>
      <c r="P81" s="15"/>
      <c r="Q81" s="68"/>
      <c r="R81" s="76"/>
      <c r="S81" s="35" t="s">
        <v>44</v>
      </c>
      <c r="T81" s="34"/>
      <c r="U81" s="219"/>
      <c r="V81" s="219"/>
      <c r="W81" s="219"/>
    </row>
    <row r="82" spans="2:23" s="7" customFormat="1" ht="19.5" customHeight="1">
      <c r="B82" s="288">
        <v>6</v>
      </c>
      <c r="C82" s="162" t="s">
        <v>18</v>
      </c>
      <c r="D82" s="306">
        <f>SUM(E82:J84)</f>
        <v>50</v>
      </c>
      <c r="E82" s="264">
        <v>15</v>
      </c>
      <c r="F82" s="300">
        <v>10</v>
      </c>
      <c r="G82" s="300"/>
      <c r="H82" s="270">
        <v>5</v>
      </c>
      <c r="I82" s="300"/>
      <c r="J82" s="309">
        <v>20</v>
      </c>
      <c r="K82" s="255">
        <v>2</v>
      </c>
      <c r="L82" s="264"/>
      <c r="M82" s="300"/>
      <c r="N82" s="300"/>
      <c r="O82" s="300"/>
      <c r="P82" s="300"/>
      <c r="Q82" s="300"/>
      <c r="R82" s="255"/>
      <c r="S82" s="258" t="s">
        <v>71</v>
      </c>
      <c r="T82" s="261"/>
      <c r="U82" s="219"/>
      <c r="V82" s="219"/>
      <c r="W82" s="219"/>
    </row>
    <row r="83" spans="2:23" s="7" customFormat="1" ht="19.5" customHeight="1">
      <c r="B83" s="289"/>
      <c r="C83" s="163" t="s">
        <v>51</v>
      </c>
      <c r="D83" s="307"/>
      <c r="E83" s="265"/>
      <c r="F83" s="301"/>
      <c r="G83" s="301"/>
      <c r="H83" s="271"/>
      <c r="I83" s="301"/>
      <c r="J83" s="310"/>
      <c r="K83" s="256"/>
      <c r="L83" s="265"/>
      <c r="M83" s="301"/>
      <c r="N83" s="301"/>
      <c r="O83" s="301"/>
      <c r="P83" s="301"/>
      <c r="Q83" s="301"/>
      <c r="R83" s="256"/>
      <c r="S83" s="259"/>
      <c r="T83" s="262"/>
      <c r="U83" s="219"/>
      <c r="V83" s="219"/>
      <c r="W83" s="219"/>
    </row>
    <row r="84" spans="2:23" s="7" customFormat="1" ht="31.5" customHeight="1" thickBot="1">
      <c r="B84" s="290"/>
      <c r="C84" s="164" t="s">
        <v>81</v>
      </c>
      <c r="D84" s="308"/>
      <c r="E84" s="266"/>
      <c r="F84" s="302"/>
      <c r="G84" s="302"/>
      <c r="H84" s="272"/>
      <c r="I84" s="302"/>
      <c r="J84" s="311"/>
      <c r="K84" s="257"/>
      <c r="L84" s="266"/>
      <c r="M84" s="302"/>
      <c r="N84" s="302"/>
      <c r="O84" s="302"/>
      <c r="P84" s="302"/>
      <c r="Q84" s="302"/>
      <c r="R84" s="257"/>
      <c r="S84" s="260"/>
      <c r="T84" s="263"/>
      <c r="U84" s="219"/>
      <c r="V84" s="219"/>
      <c r="W84" s="219"/>
    </row>
    <row r="85" spans="2:23" s="7" customFormat="1" ht="18.75" customHeight="1">
      <c r="B85" s="108">
        <v>7</v>
      </c>
      <c r="C85" s="165" t="s">
        <v>52</v>
      </c>
      <c r="D85" s="57">
        <f aca="true" t="shared" si="3" ref="D85:D98">SUM(E85:J85,L85:Q85)</f>
        <v>50</v>
      </c>
      <c r="E85" s="25">
        <v>10</v>
      </c>
      <c r="F85" s="23">
        <v>15</v>
      </c>
      <c r="G85" s="23"/>
      <c r="H85" s="23"/>
      <c r="I85" s="23"/>
      <c r="J85" s="70">
        <v>25</v>
      </c>
      <c r="K85" s="80">
        <v>2</v>
      </c>
      <c r="L85" s="22"/>
      <c r="M85" s="23"/>
      <c r="N85" s="23"/>
      <c r="O85" s="23"/>
      <c r="P85" s="23"/>
      <c r="Q85" s="70"/>
      <c r="R85" s="80"/>
      <c r="S85" s="39" t="s">
        <v>71</v>
      </c>
      <c r="T85" s="40"/>
      <c r="U85" s="219"/>
      <c r="V85" s="219"/>
      <c r="W85" s="219"/>
    </row>
    <row r="86" spans="2:23" s="7" customFormat="1" ht="18.75" customHeight="1">
      <c r="B86" s="106">
        <v>8</v>
      </c>
      <c r="C86" s="166" t="s">
        <v>97</v>
      </c>
      <c r="D86" s="55">
        <f t="shared" si="3"/>
        <v>25</v>
      </c>
      <c r="E86" s="18">
        <v>15</v>
      </c>
      <c r="F86" s="15"/>
      <c r="G86" s="15"/>
      <c r="H86" s="15"/>
      <c r="I86" s="15"/>
      <c r="J86" s="68">
        <v>10</v>
      </c>
      <c r="K86" s="76">
        <v>1</v>
      </c>
      <c r="L86" s="17"/>
      <c r="M86" s="15"/>
      <c r="N86" s="15"/>
      <c r="O86" s="15"/>
      <c r="P86" s="15"/>
      <c r="Q86" s="68"/>
      <c r="R86" s="76"/>
      <c r="S86" s="35" t="s">
        <v>44</v>
      </c>
      <c r="T86" s="34"/>
      <c r="U86" s="219"/>
      <c r="V86" s="219"/>
      <c r="W86" s="219"/>
    </row>
    <row r="87" spans="2:23" s="7" customFormat="1" ht="18.75" customHeight="1">
      <c r="B87" s="106">
        <v>9</v>
      </c>
      <c r="C87" s="161" t="s">
        <v>53</v>
      </c>
      <c r="D87" s="55">
        <f t="shared" si="3"/>
        <v>50</v>
      </c>
      <c r="E87" s="18">
        <v>15</v>
      </c>
      <c r="F87" s="15">
        <v>15</v>
      </c>
      <c r="G87" s="15"/>
      <c r="H87" s="15"/>
      <c r="I87" s="15"/>
      <c r="J87" s="68">
        <v>20</v>
      </c>
      <c r="K87" s="76">
        <v>2</v>
      </c>
      <c r="L87" s="17"/>
      <c r="M87" s="15"/>
      <c r="N87" s="15"/>
      <c r="O87" s="15"/>
      <c r="P87" s="15"/>
      <c r="Q87" s="68"/>
      <c r="R87" s="76"/>
      <c r="S87" s="35" t="s">
        <v>44</v>
      </c>
      <c r="T87" s="34"/>
      <c r="U87" s="219"/>
      <c r="V87" s="219"/>
      <c r="W87" s="219"/>
    </row>
    <row r="88" spans="2:23" s="7" customFormat="1" ht="18.75" customHeight="1">
      <c r="B88" s="106">
        <v>10</v>
      </c>
      <c r="C88" s="161" t="s">
        <v>73</v>
      </c>
      <c r="D88" s="55">
        <f t="shared" si="3"/>
        <v>50</v>
      </c>
      <c r="E88" s="18">
        <v>15</v>
      </c>
      <c r="F88" s="15">
        <v>20</v>
      </c>
      <c r="G88" s="15"/>
      <c r="H88" s="15"/>
      <c r="I88" s="15"/>
      <c r="J88" s="68">
        <v>15</v>
      </c>
      <c r="K88" s="76">
        <v>2</v>
      </c>
      <c r="L88" s="17"/>
      <c r="M88" s="15"/>
      <c r="N88" s="15"/>
      <c r="O88" s="15"/>
      <c r="P88" s="15"/>
      <c r="Q88" s="68"/>
      <c r="R88" s="76"/>
      <c r="S88" s="35" t="s">
        <v>44</v>
      </c>
      <c r="T88" s="34"/>
      <c r="U88" s="219"/>
      <c r="V88" s="219"/>
      <c r="W88" s="219"/>
    </row>
    <row r="89" spans="2:23" s="7" customFormat="1" ht="18.75" customHeight="1">
      <c r="B89" s="106">
        <v>11</v>
      </c>
      <c r="C89" s="161" t="s">
        <v>98</v>
      </c>
      <c r="D89" s="55">
        <f t="shared" si="3"/>
        <v>50</v>
      </c>
      <c r="E89" s="18"/>
      <c r="F89" s="15"/>
      <c r="G89" s="15"/>
      <c r="H89" s="15"/>
      <c r="I89" s="15"/>
      <c r="J89" s="68"/>
      <c r="K89" s="76"/>
      <c r="L89" s="17">
        <v>10</v>
      </c>
      <c r="M89" s="15">
        <v>10</v>
      </c>
      <c r="N89" s="15"/>
      <c r="O89" s="15"/>
      <c r="P89" s="15"/>
      <c r="Q89" s="68">
        <v>30</v>
      </c>
      <c r="R89" s="76">
        <v>2</v>
      </c>
      <c r="S89" s="35"/>
      <c r="T89" s="34" t="s">
        <v>44</v>
      </c>
      <c r="U89" s="219"/>
      <c r="V89" s="219"/>
      <c r="W89" s="219"/>
    </row>
    <row r="90" spans="2:23" s="7" customFormat="1" ht="18.75" customHeight="1">
      <c r="B90" s="106">
        <v>12</v>
      </c>
      <c r="C90" s="161" t="s">
        <v>56</v>
      </c>
      <c r="D90" s="55">
        <f t="shared" si="3"/>
        <v>25</v>
      </c>
      <c r="E90" s="18">
        <v>10</v>
      </c>
      <c r="F90" s="15"/>
      <c r="G90" s="15"/>
      <c r="H90" s="15"/>
      <c r="I90" s="15"/>
      <c r="J90" s="68">
        <v>15</v>
      </c>
      <c r="K90" s="76">
        <v>1</v>
      </c>
      <c r="L90" s="17"/>
      <c r="M90" s="15"/>
      <c r="N90" s="15"/>
      <c r="O90" s="15"/>
      <c r="P90" s="15"/>
      <c r="Q90" s="68"/>
      <c r="R90" s="76"/>
      <c r="S90" s="35" t="s">
        <v>44</v>
      </c>
      <c r="T90" s="34"/>
      <c r="U90" s="219"/>
      <c r="V90" s="219"/>
      <c r="W90" s="219"/>
    </row>
    <row r="91" spans="2:23" s="7" customFormat="1" ht="18.75" customHeight="1">
      <c r="B91" s="106">
        <v>13</v>
      </c>
      <c r="C91" s="161" t="s">
        <v>57</v>
      </c>
      <c r="D91" s="55">
        <f t="shared" si="3"/>
        <v>25</v>
      </c>
      <c r="E91" s="18"/>
      <c r="F91" s="15"/>
      <c r="G91" s="15"/>
      <c r="H91" s="15"/>
      <c r="I91" s="15"/>
      <c r="J91" s="68"/>
      <c r="K91" s="76"/>
      <c r="L91" s="17">
        <v>10</v>
      </c>
      <c r="M91" s="15"/>
      <c r="N91" s="15"/>
      <c r="O91" s="15"/>
      <c r="P91" s="15"/>
      <c r="Q91" s="68">
        <v>15</v>
      </c>
      <c r="R91" s="76">
        <v>1</v>
      </c>
      <c r="S91" s="35"/>
      <c r="T91" s="34" t="s">
        <v>44</v>
      </c>
      <c r="U91" s="219"/>
      <c r="V91" s="219"/>
      <c r="W91" s="219"/>
    </row>
    <row r="92" spans="2:23" s="7" customFormat="1" ht="18.75" customHeight="1">
      <c r="B92" s="106">
        <v>14</v>
      </c>
      <c r="C92" s="161" t="s">
        <v>58</v>
      </c>
      <c r="D92" s="55">
        <f t="shared" si="3"/>
        <v>50</v>
      </c>
      <c r="E92" s="18"/>
      <c r="F92" s="15"/>
      <c r="G92" s="15"/>
      <c r="H92" s="15"/>
      <c r="I92" s="15"/>
      <c r="J92" s="68"/>
      <c r="K92" s="76"/>
      <c r="L92" s="17">
        <v>10</v>
      </c>
      <c r="M92" s="15">
        <v>5</v>
      </c>
      <c r="N92" s="15"/>
      <c r="O92" s="15"/>
      <c r="P92" s="15"/>
      <c r="Q92" s="68">
        <v>35</v>
      </c>
      <c r="R92" s="76">
        <v>2</v>
      </c>
      <c r="S92" s="35"/>
      <c r="T92" s="34" t="s">
        <v>71</v>
      </c>
      <c r="U92" s="219"/>
      <c r="V92" s="219"/>
      <c r="W92" s="219"/>
    </row>
    <row r="93" spans="2:23" s="7" customFormat="1" ht="24.75" customHeight="1">
      <c r="B93" s="106">
        <v>15</v>
      </c>
      <c r="C93" s="167" t="s">
        <v>77</v>
      </c>
      <c r="D93" s="55">
        <f t="shared" si="3"/>
        <v>25</v>
      </c>
      <c r="E93" s="18"/>
      <c r="F93" s="15"/>
      <c r="G93" s="15"/>
      <c r="H93" s="15"/>
      <c r="I93" s="15"/>
      <c r="J93" s="68"/>
      <c r="K93" s="76"/>
      <c r="L93" s="17"/>
      <c r="M93" s="15"/>
      <c r="N93" s="15"/>
      <c r="O93" s="15">
        <v>6</v>
      </c>
      <c r="P93" s="15"/>
      <c r="Q93" s="68">
        <v>19</v>
      </c>
      <c r="R93" s="76">
        <v>1</v>
      </c>
      <c r="S93" s="35"/>
      <c r="T93" s="34" t="s">
        <v>28</v>
      </c>
      <c r="U93" s="219"/>
      <c r="V93" s="219"/>
      <c r="W93" s="219"/>
    </row>
    <row r="94" spans="2:23" s="7" customFormat="1" ht="24.75" customHeight="1">
      <c r="B94" s="107">
        <v>16</v>
      </c>
      <c r="C94" s="168" t="s">
        <v>92</v>
      </c>
      <c r="D94" s="55">
        <f t="shared" si="3"/>
        <v>25</v>
      </c>
      <c r="E94" s="19"/>
      <c r="F94" s="27"/>
      <c r="G94" s="27"/>
      <c r="H94" s="27"/>
      <c r="I94" s="27"/>
      <c r="J94" s="69"/>
      <c r="K94" s="157"/>
      <c r="L94" s="26">
        <v>10</v>
      </c>
      <c r="M94" s="27">
        <v>15</v>
      </c>
      <c r="N94" s="27"/>
      <c r="O94" s="27"/>
      <c r="P94" s="27"/>
      <c r="Q94" s="69"/>
      <c r="R94" s="157">
        <v>1</v>
      </c>
      <c r="S94" s="36"/>
      <c r="T94" s="37" t="s">
        <v>44</v>
      </c>
      <c r="U94" s="219"/>
      <c r="V94" s="219"/>
      <c r="W94" s="219"/>
    </row>
    <row r="95" spans="2:23" s="7" customFormat="1" ht="24.75" customHeight="1">
      <c r="B95" s="107">
        <v>17</v>
      </c>
      <c r="C95" s="168" t="s">
        <v>93</v>
      </c>
      <c r="D95" s="55">
        <f t="shared" si="3"/>
        <v>25</v>
      </c>
      <c r="E95" s="19"/>
      <c r="F95" s="27"/>
      <c r="G95" s="27"/>
      <c r="H95" s="27"/>
      <c r="I95" s="27"/>
      <c r="J95" s="69"/>
      <c r="K95" s="157"/>
      <c r="L95" s="26">
        <v>25</v>
      </c>
      <c r="M95" s="27"/>
      <c r="N95" s="27"/>
      <c r="O95" s="27"/>
      <c r="P95" s="27"/>
      <c r="Q95" s="69"/>
      <c r="R95" s="157">
        <v>1</v>
      </c>
      <c r="S95" s="36"/>
      <c r="T95" s="37" t="s">
        <v>44</v>
      </c>
      <c r="U95" s="219"/>
      <c r="V95" s="219"/>
      <c r="W95" s="219"/>
    </row>
    <row r="96" spans="2:23" s="7" customFormat="1" ht="24.75" customHeight="1">
      <c r="B96" s="107">
        <v>18</v>
      </c>
      <c r="C96" s="169" t="s">
        <v>94</v>
      </c>
      <c r="D96" s="55">
        <f t="shared" si="3"/>
        <v>30</v>
      </c>
      <c r="E96" s="19"/>
      <c r="F96" s="27"/>
      <c r="G96" s="27"/>
      <c r="H96" s="27"/>
      <c r="I96" s="27"/>
      <c r="J96" s="69"/>
      <c r="K96" s="157"/>
      <c r="L96" s="26"/>
      <c r="M96" s="27">
        <v>30</v>
      </c>
      <c r="N96" s="27"/>
      <c r="O96" s="27"/>
      <c r="P96" s="27"/>
      <c r="Q96" s="69"/>
      <c r="R96" s="157">
        <v>1</v>
      </c>
      <c r="S96" s="36"/>
      <c r="T96" s="37" t="s">
        <v>44</v>
      </c>
      <c r="U96" s="219"/>
      <c r="V96" s="219"/>
      <c r="W96" s="219"/>
    </row>
    <row r="97" spans="2:23" s="7" customFormat="1" ht="24.75" customHeight="1">
      <c r="B97" s="107">
        <v>19</v>
      </c>
      <c r="C97" s="169" t="s">
        <v>91</v>
      </c>
      <c r="D97" s="55">
        <f t="shared" si="3"/>
        <v>45</v>
      </c>
      <c r="E97" s="19"/>
      <c r="F97" s="27"/>
      <c r="G97" s="27"/>
      <c r="H97" s="27"/>
      <c r="I97" s="27"/>
      <c r="J97" s="69"/>
      <c r="K97" s="157"/>
      <c r="L97" s="26">
        <v>15</v>
      </c>
      <c r="M97" s="27">
        <v>30</v>
      </c>
      <c r="N97" s="27"/>
      <c r="O97" s="27"/>
      <c r="P97" s="27"/>
      <c r="Q97" s="69"/>
      <c r="R97" s="157">
        <v>1</v>
      </c>
      <c r="S97" s="36"/>
      <c r="T97" s="37" t="s">
        <v>44</v>
      </c>
      <c r="U97" s="219"/>
      <c r="V97" s="219"/>
      <c r="W97" s="219"/>
    </row>
    <row r="98" spans="2:23" s="7" customFormat="1" ht="18.75" customHeight="1" thickBot="1">
      <c r="B98" s="107">
        <v>20</v>
      </c>
      <c r="C98" s="169" t="s">
        <v>59</v>
      </c>
      <c r="D98" s="55">
        <f t="shared" si="3"/>
        <v>75</v>
      </c>
      <c r="E98" s="19"/>
      <c r="F98" s="27"/>
      <c r="G98" s="27"/>
      <c r="H98" s="27"/>
      <c r="I98" s="27"/>
      <c r="J98" s="69"/>
      <c r="K98" s="157"/>
      <c r="L98" s="26">
        <v>10</v>
      </c>
      <c r="M98" s="27">
        <v>20</v>
      </c>
      <c r="N98" s="27"/>
      <c r="O98" s="27"/>
      <c r="P98" s="27"/>
      <c r="Q98" s="69">
        <v>45</v>
      </c>
      <c r="R98" s="157">
        <v>3</v>
      </c>
      <c r="S98" s="36"/>
      <c r="T98" s="37" t="s">
        <v>44</v>
      </c>
      <c r="U98" s="219"/>
      <c r="V98" s="219"/>
      <c r="W98" s="219"/>
    </row>
    <row r="99" spans="2:23" s="7" customFormat="1" ht="14.25" customHeight="1">
      <c r="B99" s="288">
        <v>21</v>
      </c>
      <c r="C99" s="170" t="s">
        <v>18</v>
      </c>
      <c r="D99" s="306">
        <f>SUM(E99:J101,L99:Q101)</f>
        <v>50</v>
      </c>
      <c r="E99" s="264"/>
      <c r="F99" s="300"/>
      <c r="G99" s="300"/>
      <c r="H99" s="300"/>
      <c r="I99" s="300"/>
      <c r="J99" s="300"/>
      <c r="K99" s="255"/>
      <c r="L99" s="264">
        <v>10</v>
      </c>
      <c r="M99" s="300"/>
      <c r="N99" s="300">
        <v>10</v>
      </c>
      <c r="O99" s="300"/>
      <c r="P99" s="300"/>
      <c r="Q99" s="300">
        <v>30</v>
      </c>
      <c r="R99" s="255">
        <v>2</v>
      </c>
      <c r="S99" s="258"/>
      <c r="T99" s="261" t="s">
        <v>44</v>
      </c>
      <c r="U99" s="219"/>
      <c r="V99" s="219"/>
      <c r="W99" s="219"/>
    </row>
    <row r="100" spans="2:23" s="7" customFormat="1" ht="26.25" customHeight="1">
      <c r="B100" s="289"/>
      <c r="C100" s="171" t="s">
        <v>60</v>
      </c>
      <c r="D100" s="307"/>
      <c r="E100" s="265"/>
      <c r="F100" s="301"/>
      <c r="G100" s="301"/>
      <c r="H100" s="301"/>
      <c r="I100" s="301"/>
      <c r="J100" s="301"/>
      <c r="K100" s="256"/>
      <c r="L100" s="265"/>
      <c r="M100" s="301"/>
      <c r="N100" s="301"/>
      <c r="O100" s="301"/>
      <c r="P100" s="301"/>
      <c r="Q100" s="301"/>
      <c r="R100" s="256"/>
      <c r="S100" s="259"/>
      <c r="T100" s="262"/>
      <c r="U100" s="219"/>
      <c r="V100" s="219"/>
      <c r="W100" s="219"/>
    </row>
    <row r="101" spans="2:23" s="7" customFormat="1" ht="15" thickBot="1">
      <c r="B101" s="290"/>
      <c r="C101" s="172" t="s">
        <v>72</v>
      </c>
      <c r="D101" s="308"/>
      <c r="E101" s="266"/>
      <c r="F101" s="302"/>
      <c r="G101" s="302"/>
      <c r="H101" s="302"/>
      <c r="I101" s="302"/>
      <c r="J101" s="302"/>
      <c r="K101" s="257"/>
      <c r="L101" s="266"/>
      <c r="M101" s="302"/>
      <c r="N101" s="302"/>
      <c r="O101" s="302"/>
      <c r="P101" s="302"/>
      <c r="Q101" s="302"/>
      <c r="R101" s="257"/>
      <c r="S101" s="260"/>
      <c r="T101" s="263"/>
      <c r="U101" s="219"/>
      <c r="V101" s="219"/>
      <c r="W101" s="219"/>
    </row>
    <row r="102" spans="2:23" s="7" customFormat="1" ht="21" customHeight="1" thickBot="1">
      <c r="B102" s="116">
        <v>22</v>
      </c>
      <c r="C102" s="173" t="s">
        <v>61</v>
      </c>
      <c r="D102" s="58">
        <f>SUM(E102:J102,L102:Q102)</f>
        <v>50</v>
      </c>
      <c r="E102" s="41"/>
      <c r="F102" s="42"/>
      <c r="G102" s="42"/>
      <c r="H102" s="42"/>
      <c r="I102" s="42"/>
      <c r="J102" s="78"/>
      <c r="K102" s="160"/>
      <c r="L102" s="38">
        <v>15</v>
      </c>
      <c r="M102" s="42">
        <v>5</v>
      </c>
      <c r="N102" s="42"/>
      <c r="O102" s="42"/>
      <c r="P102" s="42"/>
      <c r="Q102" s="78">
        <v>30</v>
      </c>
      <c r="R102" s="160">
        <v>2</v>
      </c>
      <c r="S102" s="43"/>
      <c r="T102" s="44" t="s">
        <v>44</v>
      </c>
      <c r="U102" s="219"/>
      <c r="V102" s="219"/>
      <c r="W102" s="219"/>
    </row>
    <row r="103" spans="2:23" s="7" customFormat="1" ht="14.25" customHeight="1">
      <c r="B103" s="288">
        <v>23</v>
      </c>
      <c r="C103" s="170" t="s">
        <v>18</v>
      </c>
      <c r="D103" s="306">
        <f>SUM(E103:J105,L103:Q105)</f>
        <v>50</v>
      </c>
      <c r="E103" s="264">
        <v>10</v>
      </c>
      <c r="F103" s="300"/>
      <c r="G103" s="300"/>
      <c r="H103" s="300"/>
      <c r="I103" s="300"/>
      <c r="J103" s="300">
        <v>40</v>
      </c>
      <c r="K103" s="255">
        <v>2</v>
      </c>
      <c r="L103" s="264"/>
      <c r="M103" s="300"/>
      <c r="N103" s="300"/>
      <c r="O103" s="300"/>
      <c r="P103" s="300"/>
      <c r="Q103" s="300"/>
      <c r="R103" s="255"/>
      <c r="S103" s="258" t="s">
        <v>44</v>
      </c>
      <c r="T103" s="261"/>
      <c r="U103" s="219"/>
      <c r="V103" s="219"/>
      <c r="W103" s="219"/>
    </row>
    <row r="104" spans="2:23" s="7" customFormat="1" ht="14.25" customHeight="1">
      <c r="B104" s="289"/>
      <c r="C104" s="171" t="s">
        <v>62</v>
      </c>
      <c r="D104" s="307"/>
      <c r="E104" s="265"/>
      <c r="F104" s="301"/>
      <c r="G104" s="301"/>
      <c r="H104" s="301"/>
      <c r="I104" s="301"/>
      <c r="J104" s="301"/>
      <c r="K104" s="256"/>
      <c r="L104" s="265"/>
      <c r="M104" s="301"/>
      <c r="N104" s="301"/>
      <c r="O104" s="301"/>
      <c r="P104" s="301"/>
      <c r="Q104" s="301"/>
      <c r="R104" s="256"/>
      <c r="S104" s="259"/>
      <c r="T104" s="262"/>
      <c r="U104" s="219"/>
      <c r="V104" s="219"/>
      <c r="W104" s="219"/>
    </row>
    <row r="105" spans="2:23" s="7" customFormat="1" ht="15" thickBot="1">
      <c r="B105" s="290"/>
      <c r="C105" s="172" t="s">
        <v>63</v>
      </c>
      <c r="D105" s="308"/>
      <c r="E105" s="266"/>
      <c r="F105" s="302"/>
      <c r="G105" s="302"/>
      <c r="H105" s="302"/>
      <c r="I105" s="302"/>
      <c r="J105" s="302"/>
      <c r="K105" s="257"/>
      <c r="L105" s="266"/>
      <c r="M105" s="302"/>
      <c r="N105" s="302"/>
      <c r="O105" s="302"/>
      <c r="P105" s="302"/>
      <c r="Q105" s="302"/>
      <c r="R105" s="257"/>
      <c r="S105" s="260"/>
      <c r="T105" s="263"/>
      <c r="U105" s="219"/>
      <c r="V105" s="219"/>
      <c r="W105" s="219"/>
    </row>
    <row r="106" spans="2:23" s="7" customFormat="1" ht="13.5">
      <c r="B106" s="273">
        <v>24</v>
      </c>
      <c r="C106" s="174" t="s">
        <v>18</v>
      </c>
      <c r="D106" s="303">
        <v>50</v>
      </c>
      <c r="E106" s="264"/>
      <c r="F106" s="300"/>
      <c r="G106" s="300"/>
      <c r="H106" s="300"/>
      <c r="I106" s="300"/>
      <c r="J106" s="300"/>
      <c r="K106" s="255"/>
      <c r="L106" s="264">
        <v>10</v>
      </c>
      <c r="M106" s="300">
        <v>10</v>
      </c>
      <c r="N106" s="300"/>
      <c r="O106" s="297">
        <v>10</v>
      </c>
      <c r="P106" s="300"/>
      <c r="Q106" s="300">
        <v>20</v>
      </c>
      <c r="R106" s="255">
        <v>2</v>
      </c>
      <c r="S106" s="258"/>
      <c r="T106" s="261" t="s">
        <v>44</v>
      </c>
      <c r="U106" s="219"/>
      <c r="V106" s="219"/>
      <c r="W106" s="219"/>
    </row>
    <row r="107" spans="2:23" s="7" customFormat="1" ht="13.5">
      <c r="B107" s="274"/>
      <c r="C107" s="171" t="s">
        <v>64</v>
      </c>
      <c r="D107" s="304"/>
      <c r="E107" s="265"/>
      <c r="F107" s="301"/>
      <c r="G107" s="301"/>
      <c r="H107" s="301"/>
      <c r="I107" s="301"/>
      <c r="J107" s="301"/>
      <c r="K107" s="256"/>
      <c r="L107" s="265"/>
      <c r="M107" s="301"/>
      <c r="N107" s="301"/>
      <c r="O107" s="298"/>
      <c r="P107" s="301"/>
      <c r="Q107" s="301"/>
      <c r="R107" s="256"/>
      <c r="S107" s="259"/>
      <c r="T107" s="262"/>
      <c r="U107" s="219"/>
      <c r="V107" s="219"/>
      <c r="W107" s="219"/>
    </row>
    <row r="108" spans="2:23" s="7" customFormat="1" ht="15" thickBot="1">
      <c r="B108" s="275"/>
      <c r="C108" s="172" t="s">
        <v>100</v>
      </c>
      <c r="D108" s="305"/>
      <c r="E108" s="266"/>
      <c r="F108" s="302"/>
      <c r="G108" s="302"/>
      <c r="H108" s="302"/>
      <c r="I108" s="302"/>
      <c r="J108" s="302"/>
      <c r="K108" s="257"/>
      <c r="L108" s="266"/>
      <c r="M108" s="302"/>
      <c r="N108" s="302"/>
      <c r="O108" s="299"/>
      <c r="P108" s="302"/>
      <c r="Q108" s="302"/>
      <c r="R108" s="257"/>
      <c r="S108" s="260"/>
      <c r="T108" s="263"/>
      <c r="U108" s="219"/>
      <c r="V108" s="219"/>
      <c r="W108" s="219"/>
    </row>
    <row r="109" spans="2:23" s="7" customFormat="1" ht="20.25" customHeight="1" thickBot="1">
      <c r="B109" s="116">
        <v>25</v>
      </c>
      <c r="C109" s="173" t="s">
        <v>22</v>
      </c>
      <c r="D109" s="58">
        <f>SUM(E109:J109,L109:Q109)</f>
        <v>50</v>
      </c>
      <c r="E109" s="41"/>
      <c r="F109" s="42"/>
      <c r="G109" s="42"/>
      <c r="H109" s="42"/>
      <c r="I109" s="42"/>
      <c r="J109" s="78"/>
      <c r="K109" s="160"/>
      <c r="L109" s="38">
        <v>20</v>
      </c>
      <c r="M109" s="42">
        <v>10</v>
      </c>
      <c r="N109" s="42"/>
      <c r="O109" s="42"/>
      <c r="P109" s="42"/>
      <c r="Q109" s="78">
        <v>20</v>
      </c>
      <c r="R109" s="160">
        <v>2</v>
      </c>
      <c r="S109" s="43"/>
      <c r="T109" s="44" t="s">
        <v>44</v>
      </c>
      <c r="U109" s="219"/>
      <c r="V109" s="219"/>
      <c r="W109" s="219"/>
    </row>
    <row r="110" spans="2:23" s="7" customFormat="1" ht="15.75" customHeight="1">
      <c r="B110" s="288">
        <v>26</v>
      </c>
      <c r="C110" s="170" t="s">
        <v>102</v>
      </c>
      <c r="D110" s="291">
        <v>300</v>
      </c>
      <c r="E110" s="294"/>
      <c r="F110" s="270">
        <v>2</v>
      </c>
      <c r="G110" s="270"/>
      <c r="H110" s="270"/>
      <c r="I110" s="270"/>
      <c r="J110" s="270">
        <v>98</v>
      </c>
      <c r="K110" s="282"/>
      <c r="L110" s="285"/>
      <c r="M110" s="270">
        <v>8</v>
      </c>
      <c r="N110" s="270"/>
      <c r="O110" s="270"/>
      <c r="P110" s="270"/>
      <c r="Q110" s="270">
        <v>192</v>
      </c>
      <c r="R110" s="255">
        <v>12</v>
      </c>
      <c r="S110" s="258"/>
      <c r="T110" s="261" t="s">
        <v>28</v>
      </c>
      <c r="U110" s="219"/>
      <c r="V110" s="219"/>
      <c r="W110" s="219"/>
    </row>
    <row r="111" spans="2:23" s="7" customFormat="1" ht="14.25" customHeight="1">
      <c r="B111" s="289"/>
      <c r="C111" s="175" t="s">
        <v>82</v>
      </c>
      <c r="D111" s="292"/>
      <c r="E111" s="295"/>
      <c r="F111" s="271"/>
      <c r="G111" s="271"/>
      <c r="H111" s="271"/>
      <c r="I111" s="271"/>
      <c r="J111" s="271"/>
      <c r="K111" s="283"/>
      <c r="L111" s="286"/>
      <c r="M111" s="271"/>
      <c r="N111" s="271"/>
      <c r="O111" s="271"/>
      <c r="P111" s="271"/>
      <c r="Q111" s="271"/>
      <c r="R111" s="256"/>
      <c r="S111" s="259"/>
      <c r="T111" s="262"/>
      <c r="U111" s="219"/>
      <c r="V111" s="219"/>
      <c r="W111" s="219"/>
    </row>
    <row r="112" spans="2:23" s="7" customFormat="1" ht="15" thickBot="1">
      <c r="B112" s="290"/>
      <c r="C112" s="172" t="s">
        <v>65</v>
      </c>
      <c r="D112" s="293"/>
      <c r="E112" s="296"/>
      <c r="F112" s="272"/>
      <c r="G112" s="272"/>
      <c r="H112" s="272"/>
      <c r="I112" s="272"/>
      <c r="J112" s="272"/>
      <c r="K112" s="284"/>
      <c r="L112" s="287"/>
      <c r="M112" s="272"/>
      <c r="N112" s="272"/>
      <c r="O112" s="272"/>
      <c r="P112" s="272"/>
      <c r="Q112" s="272"/>
      <c r="R112" s="257"/>
      <c r="S112" s="260"/>
      <c r="T112" s="263"/>
      <c r="U112" s="219"/>
      <c r="V112" s="219"/>
      <c r="W112" s="219"/>
    </row>
    <row r="113" spans="2:23" s="7" customFormat="1" ht="13.5" customHeight="1">
      <c r="B113" s="273">
        <v>27</v>
      </c>
      <c r="C113" s="170" t="s">
        <v>18</v>
      </c>
      <c r="D113" s="276">
        <f>SUM(E113:J115,N113:Q115)</f>
        <v>100</v>
      </c>
      <c r="E113" s="279"/>
      <c r="F113" s="267"/>
      <c r="G113" s="270">
        <v>15</v>
      </c>
      <c r="H113" s="252"/>
      <c r="I113" s="252"/>
      <c r="J113" s="252">
        <v>35</v>
      </c>
      <c r="K113" s="255"/>
      <c r="L113" s="264"/>
      <c r="M113" s="267"/>
      <c r="N113" s="270">
        <v>15</v>
      </c>
      <c r="O113" s="252"/>
      <c r="P113" s="252"/>
      <c r="Q113" s="252">
        <v>35</v>
      </c>
      <c r="R113" s="255">
        <v>4</v>
      </c>
      <c r="S113" s="258"/>
      <c r="T113" s="261" t="s">
        <v>44</v>
      </c>
      <c r="U113" s="219"/>
      <c r="V113" s="219"/>
      <c r="W113" s="219"/>
    </row>
    <row r="114" spans="2:23" s="7" customFormat="1" ht="13.5">
      <c r="B114" s="274"/>
      <c r="C114" s="171" t="s">
        <v>27</v>
      </c>
      <c r="D114" s="277"/>
      <c r="E114" s="280"/>
      <c r="F114" s="268"/>
      <c r="G114" s="271"/>
      <c r="H114" s="253"/>
      <c r="I114" s="253"/>
      <c r="J114" s="253"/>
      <c r="K114" s="256"/>
      <c r="L114" s="265"/>
      <c r="M114" s="268"/>
      <c r="N114" s="271"/>
      <c r="O114" s="253"/>
      <c r="P114" s="253"/>
      <c r="Q114" s="253"/>
      <c r="R114" s="256"/>
      <c r="S114" s="259"/>
      <c r="T114" s="262"/>
      <c r="U114" s="219"/>
      <c r="V114" s="219"/>
      <c r="W114" s="219"/>
    </row>
    <row r="115" spans="2:23" s="7" customFormat="1" ht="30.75" customHeight="1" thickBot="1">
      <c r="B115" s="275"/>
      <c r="C115" s="172" t="s">
        <v>135</v>
      </c>
      <c r="D115" s="278"/>
      <c r="E115" s="281"/>
      <c r="F115" s="269"/>
      <c r="G115" s="272"/>
      <c r="H115" s="254"/>
      <c r="I115" s="254"/>
      <c r="J115" s="254"/>
      <c r="K115" s="257"/>
      <c r="L115" s="266"/>
      <c r="M115" s="269"/>
      <c r="N115" s="272"/>
      <c r="O115" s="254"/>
      <c r="P115" s="254"/>
      <c r="Q115" s="254"/>
      <c r="R115" s="257"/>
      <c r="S115" s="260"/>
      <c r="T115" s="263"/>
      <c r="U115" s="219"/>
      <c r="V115" s="219"/>
      <c r="W115" s="219"/>
    </row>
    <row r="116" spans="2:23" s="7" customFormat="1" ht="15" thickBot="1">
      <c r="B116" s="117"/>
      <c r="C116" s="45" t="s">
        <v>66</v>
      </c>
      <c r="D116" s="79">
        <f>SUM(D77:D110,D113)</f>
        <v>1535</v>
      </c>
      <c r="E116" s="126">
        <f aca="true" t="shared" si="4" ref="E116:N116">SUM(E77:E115)</f>
        <v>145</v>
      </c>
      <c r="F116" s="126">
        <f t="shared" si="4"/>
        <v>122</v>
      </c>
      <c r="G116" s="127">
        <f t="shared" si="4"/>
        <v>15</v>
      </c>
      <c r="H116" s="159">
        <f t="shared" si="4"/>
        <v>50</v>
      </c>
      <c r="I116" s="126">
        <f t="shared" si="4"/>
        <v>0</v>
      </c>
      <c r="J116" s="126">
        <f t="shared" si="4"/>
        <v>403</v>
      </c>
      <c r="K116" s="130">
        <f t="shared" si="4"/>
        <v>23</v>
      </c>
      <c r="L116" s="126">
        <f t="shared" si="4"/>
        <v>145</v>
      </c>
      <c r="M116" s="222">
        <f t="shared" si="4"/>
        <v>143</v>
      </c>
      <c r="N116" s="126">
        <f t="shared" si="4"/>
        <v>25</v>
      </c>
      <c r="O116" s="126">
        <f>SUM(O77:O115)</f>
        <v>16</v>
      </c>
      <c r="P116" s="126">
        <f>SUM(P77:P115)</f>
        <v>0</v>
      </c>
      <c r="Q116" s="129">
        <f>SUM(Q77:Q115)</f>
        <v>471</v>
      </c>
      <c r="R116" s="130">
        <f>SUM(R77:R115)</f>
        <v>37</v>
      </c>
      <c r="S116" s="54"/>
      <c r="T116" s="131"/>
      <c r="U116" s="219"/>
      <c r="V116" s="219"/>
      <c r="W116" s="219"/>
    </row>
    <row r="117" spans="2:20" ht="15" thickBot="1">
      <c r="B117" s="115"/>
      <c r="C117" s="123"/>
      <c r="D117" s="124"/>
      <c r="E117" s="124"/>
      <c r="F117" s="124"/>
      <c r="G117" s="124"/>
      <c r="H117" s="128"/>
      <c r="I117" s="124"/>
      <c r="J117" s="125"/>
      <c r="K117" s="124"/>
      <c r="L117" s="124"/>
      <c r="M117" s="124"/>
      <c r="N117" s="124"/>
      <c r="O117" s="125"/>
      <c r="P117" s="125"/>
      <c r="Q117" s="125"/>
      <c r="R117" s="125"/>
      <c r="S117" s="125"/>
      <c r="T117" s="12"/>
    </row>
    <row r="118" spans="3:22" ht="25.5" customHeight="1" thickBot="1">
      <c r="C118" s="206" t="s">
        <v>70</v>
      </c>
      <c r="D118" s="245" t="s">
        <v>68</v>
      </c>
      <c r="E118" s="246"/>
      <c r="F118" s="245" t="s">
        <v>69</v>
      </c>
      <c r="G118" s="246"/>
      <c r="H118" s="207" t="s">
        <v>42</v>
      </c>
      <c r="I118" s="208" t="s">
        <v>129</v>
      </c>
      <c r="J118" s="209" t="s">
        <v>130</v>
      </c>
      <c r="K118" s="247" t="s">
        <v>123</v>
      </c>
      <c r="L118" s="248"/>
      <c r="M118" s="249" t="s">
        <v>68</v>
      </c>
      <c r="N118" s="250"/>
      <c r="O118" s="233" t="s">
        <v>69</v>
      </c>
      <c r="P118" s="234"/>
      <c r="Q118" s="251"/>
      <c r="R118" s="233" t="s">
        <v>42</v>
      </c>
      <c r="S118" s="234"/>
      <c r="T118" s="234"/>
      <c r="U118" s="225" t="s">
        <v>129</v>
      </c>
      <c r="V118" s="226" t="s">
        <v>130</v>
      </c>
    </row>
    <row r="119" spans="2:22" ht="15" thickBot="1">
      <c r="B119" s="118"/>
      <c r="C119" s="210">
        <f>SUM(D116)</f>
        <v>1535</v>
      </c>
      <c r="D119" s="235">
        <f>SUM(E116+L116)</f>
        <v>290</v>
      </c>
      <c r="E119" s="236"/>
      <c r="F119" s="235">
        <f>SUM(F116+M116)</f>
        <v>265</v>
      </c>
      <c r="G119" s="236"/>
      <c r="H119" s="211">
        <f>SUM(G116+N116)</f>
        <v>40</v>
      </c>
      <c r="I119" s="212">
        <v>66</v>
      </c>
      <c r="J119" s="205">
        <v>874</v>
      </c>
      <c r="K119" s="237">
        <f>SUM(C71+C119)</f>
        <v>3139</v>
      </c>
      <c r="L119" s="238"/>
      <c r="M119" s="239">
        <f>SUM(D71+D119)</f>
        <v>669</v>
      </c>
      <c r="N119" s="240"/>
      <c r="O119" s="239">
        <f>SUM(F71+F119)</f>
        <v>725</v>
      </c>
      <c r="P119" s="241"/>
      <c r="Q119" s="240"/>
      <c r="R119" s="242">
        <f>SUM(H71,,H119)</f>
        <v>150</v>
      </c>
      <c r="S119" s="243"/>
      <c r="T119" s="244"/>
      <c r="U119" s="223">
        <v>96</v>
      </c>
      <c r="V119" s="224">
        <v>1499</v>
      </c>
    </row>
    <row r="120" spans="3:20" ht="13.5">
      <c r="C120" s="1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232"/>
      <c r="P120" s="232"/>
      <c r="Q120" s="12"/>
      <c r="R120" s="12"/>
      <c r="S120" s="12"/>
      <c r="T120" s="12"/>
    </row>
    <row r="121" spans="3:20" ht="13.5">
      <c r="C121" s="14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3:20" ht="13.5">
      <c r="C122" s="14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</sheetData>
  <sheetProtection/>
  <mergeCells count="222">
    <mergeCell ref="T39:T42"/>
    <mergeCell ref="F39:F42"/>
    <mergeCell ref="Q39:Q42"/>
    <mergeCell ref="R39:R42"/>
    <mergeCell ref="J39:J42"/>
    <mergeCell ref="L39:L42"/>
    <mergeCell ref="O39:O42"/>
    <mergeCell ref="P39:P42"/>
    <mergeCell ref="I39:I42"/>
    <mergeCell ref="K39:K42"/>
    <mergeCell ref="M39:M42"/>
    <mergeCell ref="N39:N42"/>
    <mergeCell ref="C10:S10"/>
    <mergeCell ref="N14:R14"/>
    <mergeCell ref="S39:S42"/>
    <mergeCell ref="H39:H42"/>
    <mergeCell ref="N15:P15"/>
    <mergeCell ref="B27:T27"/>
    <mergeCell ref="B28:B29"/>
    <mergeCell ref="C28:C29"/>
    <mergeCell ref="K2:T2"/>
    <mergeCell ref="K3:T3"/>
    <mergeCell ref="C4:S4"/>
    <mergeCell ref="C6:S6"/>
    <mergeCell ref="C8:S8"/>
    <mergeCell ref="C9:S9"/>
    <mergeCell ref="D28:D29"/>
    <mergeCell ref="E28:K28"/>
    <mergeCell ref="L28:R28"/>
    <mergeCell ref="S28:T28"/>
    <mergeCell ref="B39:B42"/>
    <mergeCell ref="B43:B45"/>
    <mergeCell ref="D43:D45"/>
    <mergeCell ref="E43:E45"/>
    <mergeCell ref="F43:F45"/>
    <mergeCell ref="G43:G45"/>
    <mergeCell ref="D39:D42"/>
    <mergeCell ref="E39:E42"/>
    <mergeCell ref="G39:G42"/>
    <mergeCell ref="H43:H45"/>
    <mergeCell ref="I43:I45"/>
    <mergeCell ref="J43:J45"/>
    <mergeCell ref="K43:K45"/>
    <mergeCell ref="L43:L45"/>
    <mergeCell ref="M43:M45"/>
    <mergeCell ref="N43:N45"/>
    <mergeCell ref="O43:O45"/>
    <mergeCell ref="P43:P45"/>
    <mergeCell ref="Q43:Q45"/>
    <mergeCell ref="R43:R45"/>
    <mergeCell ref="S43:S45"/>
    <mergeCell ref="T43:T45"/>
    <mergeCell ref="B53:B55"/>
    <mergeCell ref="D53:D55"/>
    <mergeCell ref="E53:E55"/>
    <mergeCell ref="F53:F55"/>
    <mergeCell ref="G53:G55"/>
    <mergeCell ref="H53:H55"/>
    <mergeCell ref="T53:T55"/>
    <mergeCell ref="B65:B67"/>
    <mergeCell ref="D65:D67"/>
    <mergeCell ref="E65:E67"/>
    <mergeCell ref="F65:F67"/>
    <mergeCell ref="G65:G67"/>
    <mergeCell ref="H65:H67"/>
    <mergeCell ref="R65:R67"/>
    <mergeCell ref="I65:I67"/>
    <mergeCell ref="L53:L55"/>
    <mergeCell ref="M53:M55"/>
    <mergeCell ref="L65:L67"/>
    <mergeCell ref="M65:M67"/>
    <mergeCell ref="N65:N67"/>
    <mergeCell ref="I53:I55"/>
    <mergeCell ref="J53:J55"/>
    <mergeCell ref="K53:K55"/>
    <mergeCell ref="R53:R55"/>
    <mergeCell ref="S53:S55"/>
    <mergeCell ref="N53:N55"/>
    <mergeCell ref="O53:O55"/>
    <mergeCell ref="P53:P55"/>
    <mergeCell ref="Q53:Q55"/>
    <mergeCell ref="S65:S67"/>
    <mergeCell ref="T65:T67"/>
    <mergeCell ref="D70:E70"/>
    <mergeCell ref="F70:G70"/>
    <mergeCell ref="H70:I70"/>
    <mergeCell ref="J65:J67"/>
    <mergeCell ref="K65:K67"/>
    <mergeCell ref="O65:O67"/>
    <mergeCell ref="P65:P67"/>
    <mergeCell ref="Q65:Q67"/>
    <mergeCell ref="D71:E71"/>
    <mergeCell ref="F71:G71"/>
    <mergeCell ref="H71:I71"/>
    <mergeCell ref="B73:T73"/>
    <mergeCell ref="B74:B75"/>
    <mergeCell ref="C74:C75"/>
    <mergeCell ref="D74:D75"/>
    <mergeCell ref="E74:K74"/>
    <mergeCell ref="L74:R74"/>
    <mergeCell ref="S74:T74"/>
    <mergeCell ref="B82:B84"/>
    <mergeCell ref="D82:D84"/>
    <mergeCell ref="E82:E84"/>
    <mergeCell ref="F82:F84"/>
    <mergeCell ref="G82:G84"/>
    <mergeCell ref="H82:H84"/>
    <mergeCell ref="I82:I84"/>
    <mergeCell ref="J82:J84"/>
    <mergeCell ref="K82:K84"/>
    <mergeCell ref="L82:L84"/>
    <mergeCell ref="M82:M84"/>
    <mergeCell ref="N82:N84"/>
    <mergeCell ref="O82:O84"/>
    <mergeCell ref="P82:P84"/>
    <mergeCell ref="Q82:Q84"/>
    <mergeCell ref="R82:R84"/>
    <mergeCell ref="S82:S84"/>
    <mergeCell ref="T82:T84"/>
    <mergeCell ref="B99:B101"/>
    <mergeCell ref="D99:D101"/>
    <mergeCell ref="E99:E101"/>
    <mergeCell ref="F99:F101"/>
    <mergeCell ref="G99:G101"/>
    <mergeCell ref="H99:H101"/>
    <mergeCell ref="I99:I101"/>
    <mergeCell ref="J99:J101"/>
    <mergeCell ref="K99:K101"/>
    <mergeCell ref="L99:L101"/>
    <mergeCell ref="M99:M101"/>
    <mergeCell ref="N99:N101"/>
    <mergeCell ref="O99:O101"/>
    <mergeCell ref="P99:P101"/>
    <mergeCell ref="Q99:Q101"/>
    <mergeCell ref="R99:R101"/>
    <mergeCell ref="S99:S101"/>
    <mergeCell ref="T99:T101"/>
    <mergeCell ref="B103:B105"/>
    <mergeCell ref="D103:D105"/>
    <mergeCell ref="E103:E105"/>
    <mergeCell ref="F103:F105"/>
    <mergeCell ref="G103:G105"/>
    <mergeCell ref="H103:H105"/>
    <mergeCell ref="I103:I105"/>
    <mergeCell ref="J103:J105"/>
    <mergeCell ref="K103:K105"/>
    <mergeCell ref="L103:L105"/>
    <mergeCell ref="M103:M105"/>
    <mergeCell ref="N103:N105"/>
    <mergeCell ref="O103:O105"/>
    <mergeCell ref="P103:P105"/>
    <mergeCell ref="Q103:Q105"/>
    <mergeCell ref="R103:R105"/>
    <mergeCell ref="S103:S105"/>
    <mergeCell ref="T103:T105"/>
    <mergeCell ref="B106:B108"/>
    <mergeCell ref="D106:D108"/>
    <mergeCell ref="E106:E108"/>
    <mergeCell ref="F106:F108"/>
    <mergeCell ref="G106:G108"/>
    <mergeCell ref="H106:H108"/>
    <mergeCell ref="I106:I108"/>
    <mergeCell ref="J106:J108"/>
    <mergeCell ref="K106:K108"/>
    <mergeCell ref="L106:L108"/>
    <mergeCell ref="M106:M108"/>
    <mergeCell ref="N106:N108"/>
    <mergeCell ref="O106:O108"/>
    <mergeCell ref="P106:P108"/>
    <mergeCell ref="Q106:Q108"/>
    <mergeCell ref="R106:R108"/>
    <mergeCell ref="S106:S108"/>
    <mergeCell ref="T106:T108"/>
    <mergeCell ref="B110:B112"/>
    <mergeCell ref="D110:D112"/>
    <mergeCell ref="E110:E112"/>
    <mergeCell ref="F110:F112"/>
    <mergeCell ref="G110:G112"/>
    <mergeCell ref="H110:H112"/>
    <mergeCell ref="I110:I112"/>
    <mergeCell ref="J110:J112"/>
    <mergeCell ref="K110:K112"/>
    <mergeCell ref="L110:L112"/>
    <mergeCell ref="M110:M112"/>
    <mergeCell ref="N110:N112"/>
    <mergeCell ref="O110:O112"/>
    <mergeCell ref="P110:P112"/>
    <mergeCell ref="Q110:Q112"/>
    <mergeCell ref="R110:R112"/>
    <mergeCell ref="S110:S112"/>
    <mergeCell ref="T110:T112"/>
    <mergeCell ref="B113:B115"/>
    <mergeCell ref="D113:D115"/>
    <mergeCell ref="E113:E115"/>
    <mergeCell ref="F113:F115"/>
    <mergeCell ref="G113:G115"/>
    <mergeCell ref="H113:H115"/>
    <mergeCell ref="R113:R115"/>
    <mergeCell ref="S113:S115"/>
    <mergeCell ref="T113:T115"/>
    <mergeCell ref="I113:I115"/>
    <mergeCell ref="J113:J115"/>
    <mergeCell ref="K113:K115"/>
    <mergeCell ref="L113:L115"/>
    <mergeCell ref="M113:M115"/>
    <mergeCell ref="N113:N115"/>
    <mergeCell ref="K118:L118"/>
    <mergeCell ref="M118:N118"/>
    <mergeCell ref="O118:Q118"/>
    <mergeCell ref="O113:O115"/>
    <mergeCell ref="P113:P115"/>
    <mergeCell ref="Q113:Q115"/>
    <mergeCell ref="O120:P120"/>
    <mergeCell ref="R118:T118"/>
    <mergeCell ref="D119:E119"/>
    <mergeCell ref="F119:G119"/>
    <mergeCell ref="K119:L119"/>
    <mergeCell ref="M119:N119"/>
    <mergeCell ref="O119:Q119"/>
    <mergeCell ref="R119:T119"/>
    <mergeCell ref="D118:E118"/>
    <mergeCell ref="F118:G118"/>
  </mergeCells>
  <printOptions horizontalCentered="1" verticalCentered="1"/>
  <pageMargins left="0.2755905511811024" right="0" top="0.15748031496062992" bottom="0" header="0.5118110236220472" footer="0.5118110236220472"/>
  <pageSetup orientation="landscape" paperSize="9" scale="46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Śląska Akademia Medyczna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kkliszcz</dc:creator>
  <cp:keywords/>
  <dc:description/>
  <cp:lastModifiedBy>Monika Bąk-Sosnowska</cp:lastModifiedBy>
  <cp:lastPrinted>2021-10-06T08:05:41Z</cp:lastPrinted>
  <dcterms:created xsi:type="dcterms:W3CDTF">2015-05-08T06:36:33Z</dcterms:created>
  <dcterms:modified xsi:type="dcterms:W3CDTF">2021-11-14T09:32:34Z</dcterms:modified>
  <cp:category/>
  <cp:version/>
  <cp:contentType/>
  <cp:contentStatus/>
</cp:coreProperties>
</file>