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tudia stacjonarne" sheetId="1" r:id="rId1"/>
  </sheets>
  <definedNames>
    <definedName name="_xlnm.Print_Area" localSheetId="0">'Studia stacjonarne'!$A$1:$X$223</definedName>
  </definedNames>
  <calcPr fullCalcOnLoad="1"/>
</workbook>
</file>

<file path=xl/sharedStrings.xml><?xml version="1.0" encoding="utf-8"?>
<sst xmlns="http://schemas.openxmlformats.org/spreadsheetml/2006/main" count="473" uniqueCount="196">
  <si>
    <t>Lp.</t>
  </si>
  <si>
    <t>PRZEDMIOT</t>
  </si>
  <si>
    <t>RAZEM</t>
  </si>
  <si>
    <t>SEMESTR  I</t>
  </si>
  <si>
    <t>SEMESTR  II</t>
  </si>
  <si>
    <t>Forma zakończenia zajęć</t>
  </si>
  <si>
    <t>wykład</t>
  </si>
  <si>
    <t>sem.</t>
  </si>
  <si>
    <t>I sem.</t>
  </si>
  <si>
    <t>II sem.</t>
  </si>
  <si>
    <t>Biologia medyczna</t>
  </si>
  <si>
    <t>Biochemia</t>
  </si>
  <si>
    <t xml:space="preserve">Biofizyka </t>
  </si>
  <si>
    <t>Kinezyterapia</t>
  </si>
  <si>
    <t>Fizjoterapia ogólna</t>
  </si>
  <si>
    <t>Wychowanie  fizyczne</t>
  </si>
  <si>
    <t>FIZJOTERAPIA</t>
  </si>
  <si>
    <t>ROK  I</t>
  </si>
  <si>
    <t>KIERUNEK:    F I Z J O T E R A P I A</t>
  </si>
  <si>
    <t xml:space="preserve">Praktyki </t>
  </si>
  <si>
    <t xml:space="preserve">Łączna liczba godzin </t>
  </si>
  <si>
    <t>ROK  II</t>
  </si>
  <si>
    <t>Biomechanika</t>
  </si>
  <si>
    <t>Patologia ogólna</t>
  </si>
  <si>
    <t>Intensywna terapia</t>
  </si>
  <si>
    <t>Neurologii i neurochirurgii</t>
  </si>
  <si>
    <t>Wieku rozwojowym</t>
  </si>
  <si>
    <t>Pulmonologii</t>
  </si>
  <si>
    <t>Ginekologii i położnictwie</t>
  </si>
  <si>
    <t>Chirurgii</t>
  </si>
  <si>
    <t>Pediatrii</t>
  </si>
  <si>
    <t>Geriatrii</t>
  </si>
  <si>
    <t>Psychiatrii</t>
  </si>
  <si>
    <t>ROK  III</t>
  </si>
  <si>
    <t>WYDZIAŁ  NAUK O ZDROWIU W KATOWICACH</t>
  </si>
  <si>
    <t>ŚLĄSKI  UNIWERSYTET  MEDYCZNY W KATOWICACH</t>
  </si>
  <si>
    <t>bez nauczyciela</t>
  </si>
  <si>
    <t>ćw</t>
  </si>
  <si>
    <t>praktyki</t>
  </si>
  <si>
    <t>Punkty ECTS</t>
  </si>
  <si>
    <t>Razem</t>
  </si>
  <si>
    <t>zajęcia praktyczne</t>
  </si>
  <si>
    <t>Terapia manualna</t>
  </si>
  <si>
    <t>Reumatologii</t>
  </si>
  <si>
    <t xml:space="preserve"> </t>
  </si>
  <si>
    <t>SEMESTR  III</t>
  </si>
  <si>
    <t>SEMESTR  IV</t>
  </si>
  <si>
    <t>SEMESTR  V</t>
  </si>
  <si>
    <t>SEMESTR  VI</t>
  </si>
  <si>
    <t>Bioetyka</t>
  </si>
  <si>
    <t>Metody specjalne fizjoterapii</t>
  </si>
  <si>
    <t>E</t>
  </si>
  <si>
    <t>Dydaktyka fizjoterapii</t>
  </si>
  <si>
    <t>V sem.</t>
  </si>
  <si>
    <t>VI sem.</t>
  </si>
  <si>
    <t>A</t>
  </si>
  <si>
    <t>B</t>
  </si>
  <si>
    <t>C</t>
  </si>
  <si>
    <t>Diagnostyka funkcjonalna w:</t>
  </si>
  <si>
    <t>D</t>
  </si>
  <si>
    <t>Demografia i epidemiologia</t>
  </si>
  <si>
    <t>Zdrowie publiczne</t>
  </si>
  <si>
    <t>F</t>
  </si>
  <si>
    <t>G</t>
  </si>
  <si>
    <t>H</t>
  </si>
  <si>
    <t>SEMESTR  VII</t>
  </si>
  <si>
    <t>SEMESTR  VIII</t>
  </si>
  <si>
    <t>SEMESTR  IX</t>
  </si>
  <si>
    <t>SEMESTR  X</t>
  </si>
  <si>
    <t>ROK  IV</t>
  </si>
  <si>
    <t>ROK  V</t>
  </si>
  <si>
    <t>III sem.</t>
  </si>
  <si>
    <t>IV sem.</t>
  </si>
  <si>
    <t>VII sem.</t>
  </si>
  <si>
    <t>VIII sem.</t>
  </si>
  <si>
    <t>IX sem.</t>
  </si>
  <si>
    <t>X sem.</t>
  </si>
  <si>
    <t>Genetyka</t>
  </si>
  <si>
    <t>Farmakologia w fizjoterapii</t>
  </si>
  <si>
    <t>Podstawy prawa</t>
  </si>
  <si>
    <t>Filozofia</t>
  </si>
  <si>
    <t>Kształcenie ruchowe i metodyka nauczania ruchu</t>
  </si>
  <si>
    <t>Medycyna fizykalna</t>
  </si>
  <si>
    <t>Masaż</t>
  </si>
  <si>
    <t>Fizjoprofilaktyka i promocja zdrowia</t>
  </si>
  <si>
    <t>Dysfunkcjach układu ruchu</t>
  </si>
  <si>
    <t>Chorobach wewnętrznych</t>
  </si>
  <si>
    <t>Ginekologi i położnictwie</t>
  </si>
  <si>
    <t>Kardiologii i kardiochururgii</t>
  </si>
  <si>
    <t>I</t>
  </si>
  <si>
    <t>K</t>
  </si>
  <si>
    <t>L</t>
  </si>
  <si>
    <t>Kinezjologia</t>
  </si>
  <si>
    <t>Fizjoterapia kliniczna w dysfunkcjach układu ruchu w:</t>
  </si>
  <si>
    <t>Fizjoterapia w chorobach wewnętrznych w:</t>
  </si>
  <si>
    <t>Zrządzanie i marketing</t>
  </si>
  <si>
    <t>Seminarium mgr</t>
  </si>
  <si>
    <t>Kliniczne podstawy fizjoterapii w:</t>
  </si>
  <si>
    <t>z</t>
  </si>
  <si>
    <t>z/o</t>
  </si>
  <si>
    <t>e</t>
  </si>
  <si>
    <t>egzamin zintegrowany</t>
  </si>
  <si>
    <t>BHP</t>
  </si>
  <si>
    <t>Masaż specjalistyczny: masaż tkanek głebokich/drenaż limfatyczny</t>
  </si>
  <si>
    <t>Diagnostyka i terapia tkanki nerwowej centralnej/obwodowej</t>
  </si>
  <si>
    <t>Leczenie uzdrowiskowe SPA &amp; Wellness / Odnowa biologiczna w sporcie</t>
  </si>
  <si>
    <t xml:space="preserve">Trening funkcjonalny w fizjoterapii / Medyczny trening terapeutyczny </t>
  </si>
  <si>
    <t>Specjalistyczna terapia: kręgosłupa/terapia tkanek miękkich</t>
  </si>
  <si>
    <t xml:space="preserve">Anatomia </t>
  </si>
  <si>
    <t xml:space="preserve">Fizjologia </t>
  </si>
  <si>
    <t xml:space="preserve">Medycyna fizykalna </t>
  </si>
  <si>
    <t xml:space="preserve">Pedagogika </t>
  </si>
  <si>
    <t xml:space="preserve">Socjologia </t>
  </si>
  <si>
    <t>Fizjologia</t>
  </si>
  <si>
    <t xml:space="preserve">Adaptowana aktywność fizyczna </t>
  </si>
  <si>
    <t>Autorska oferta uczelni: przedmiot do wyboru</t>
  </si>
  <si>
    <t>10*/15**/30***</t>
  </si>
  <si>
    <t>praca przeglądowa / praca badawcza / praca badawcza eksperymentalna</t>
  </si>
  <si>
    <t xml:space="preserve">Liczba godzin w Uczelni </t>
  </si>
  <si>
    <t>(wykłady, seminaria, ćwiczenia, zajęcia praktyczne)</t>
  </si>
  <si>
    <t>PLAN STUDIÓW JEDNOLITYCH STACJONARNYCH</t>
  </si>
  <si>
    <t xml:space="preserve">w tym: </t>
  </si>
  <si>
    <t>(Szkolenia BHP, wychowanie fizyczne)</t>
  </si>
  <si>
    <t>Onkologii i medycynie paliatywnej</t>
  </si>
  <si>
    <t>Podstawowe czynności resuscytacyjne BLS</t>
  </si>
  <si>
    <t>Z</t>
  </si>
  <si>
    <t>Rok 2022/2023</t>
  </si>
  <si>
    <t>Edukacja zdrowotna/seksualna osób z niepełnosprawnością</t>
  </si>
  <si>
    <t xml:space="preserve">Rok akademicki </t>
  </si>
  <si>
    <t>Rok 2023/2024</t>
  </si>
  <si>
    <t>Historia fizjoterapii</t>
  </si>
  <si>
    <t>Psychologia</t>
  </si>
  <si>
    <t>Technologie informatyczne</t>
  </si>
  <si>
    <t>Sport osób z niepełnosprawnościami</t>
  </si>
  <si>
    <t>Wyroby medyczne</t>
  </si>
  <si>
    <t xml:space="preserve">OrtopediiI  traumatologii </t>
  </si>
  <si>
    <t>Planowanie fizjoterapiii w:</t>
  </si>
  <si>
    <t>Ortopedii i traumatologii</t>
  </si>
  <si>
    <t xml:space="preserve">Ortopedii i traumatologii </t>
  </si>
  <si>
    <t>Wakacyjna praktyka z kinezyterapii</t>
  </si>
  <si>
    <t xml:space="preserve">Praktyka w fizjoterapii fizykoterapii i masażu </t>
  </si>
  <si>
    <t>Wakacyjna praktyka profilowana -wybieralna</t>
  </si>
  <si>
    <t>Praktyka  z fizjoterapii klinicznej fizykoterapii i masażu</t>
  </si>
  <si>
    <t>Metodologia badań naukowych</t>
  </si>
  <si>
    <t>W chorobach wewnętrzych</t>
  </si>
  <si>
    <t>Psychologia relacji z pacjentem</t>
  </si>
  <si>
    <t>Ekonomia i system ochrony zdrowia</t>
  </si>
  <si>
    <t>Autorska oferta uczelni:</t>
  </si>
  <si>
    <t>Praktyki fizjoterapeutyczne</t>
  </si>
  <si>
    <t>Neurologii dziecięcej</t>
  </si>
  <si>
    <t>i</t>
  </si>
  <si>
    <t>M</t>
  </si>
  <si>
    <t>N</t>
  </si>
  <si>
    <t xml:space="preserve">Język obcy </t>
  </si>
  <si>
    <t>Pedagogika specjalna</t>
  </si>
  <si>
    <t xml:space="preserve">Pierwsza pomoc </t>
  </si>
  <si>
    <t>Aktywna rehabilitacja</t>
  </si>
  <si>
    <t>Fizjoterapia w zaburzeniach narządu żucia/diagnostyka obrazowa w fizjoterapii</t>
  </si>
  <si>
    <t>Autorska oferta uczelni</t>
  </si>
  <si>
    <t>Kinezjoprofilaktyka w badaniach naukowych: wieku rozwojowym/wieku dojrzałym/wieku podeszłym</t>
  </si>
  <si>
    <t>Medycynie  sportowej</t>
  </si>
  <si>
    <t>Przedmiot do wyboru</t>
  </si>
  <si>
    <t>Współczesne formy kształtowania motoryczności w badaniach naukowych</t>
  </si>
  <si>
    <t>Wyklad monograficzny</t>
  </si>
  <si>
    <t>Medycynie sportowej</t>
  </si>
  <si>
    <t>Praktyka asystencka - po zakoczonych zajęciach I i II sem.</t>
  </si>
  <si>
    <t>e-learning</t>
  </si>
  <si>
    <t>pozostałe</t>
  </si>
  <si>
    <t xml:space="preserve">punkty ECTS </t>
  </si>
  <si>
    <t xml:space="preserve">Godziny bez punktów ECTS      </t>
  </si>
  <si>
    <t>Egzamin dyplomowy</t>
  </si>
  <si>
    <t>Rok 2024/2025</t>
  </si>
  <si>
    <t>Weryfikacja kompetencji zawodowych</t>
  </si>
  <si>
    <t>5*</t>
  </si>
  <si>
    <t>10*</t>
  </si>
  <si>
    <t>25*</t>
  </si>
  <si>
    <t>profil ogólnoakademicki</t>
  </si>
  <si>
    <t>kontaktowe</t>
  </si>
  <si>
    <t>bezkontaktowe</t>
  </si>
  <si>
    <t>ogółem</t>
  </si>
  <si>
    <t xml:space="preserve"> ogółem</t>
  </si>
  <si>
    <t>Rok 2025/2026</t>
  </si>
  <si>
    <t>Socjologia niepełnosprawności</t>
  </si>
  <si>
    <t>Fizjoterapia w zaburzeniach postawy ciała</t>
  </si>
  <si>
    <t>Trening zdrowotny / Trening sportowy</t>
  </si>
  <si>
    <t>Metody interaktywnej terapii w wieku rozwojowym/ neurorehabilitacji</t>
  </si>
  <si>
    <t>Szkoła pleców dla dzieci/szkoła pleców dla dorosłych</t>
  </si>
  <si>
    <t xml:space="preserve">Wprowadzenie na rynek pracy </t>
  </si>
  <si>
    <t xml:space="preserve">Muzyczno-ruchowe formy w fizjoterapii: muzykoterapia/choreoterapia </t>
  </si>
  <si>
    <t>Psychopatologia</t>
  </si>
  <si>
    <r>
      <t xml:space="preserve">PLAN  STUDIÓW </t>
    </r>
    <r>
      <rPr>
        <b/>
        <sz val="20"/>
        <color indexed="8"/>
        <rFont val="Tahoma"/>
        <family val="2"/>
      </rPr>
      <t>STACJONARNYCH</t>
    </r>
    <r>
      <rPr>
        <sz val="20"/>
        <color indexed="8"/>
        <rFont val="Tahoma"/>
        <family val="2"/>
      </rPr>
      <t xml:space="preserve"> JEDNOLITYCH</t>
    </r>
  </si>
  <si>
    <t>Rok 2026/2027</t>
  </si>
  <si>
    <t>2022/2023</t>
  </si>
  <si>
    <t>KOMISJA PROGRAMOWA 25.10.2021r.</t>
  </si>
  <si>
    <t>Nowy standard z dn. 6.04.2021 r. (Dz.U. z 2021 r. poz.755) </t>
  </si>
  <si>
    <t>Uchwała nr 25/2022 Senatu Śląskiego Uniwersytetu Medycznego w Katowicach z dnia 27 kwietnia 2022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</si>
</sst>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1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name val="Czcionka tekstu podstawowego"/>
      <family val="2"/>
    </font>
    <font>
      <b/>
      <sz val="20"/>
      <color indexed="8"/>
      <name val="Tahoma"/>
      <family val="2"/>
    </font>
    <font>
      <sz val="20"/>
      <color indexed="8"/>
      <name val="Tahoma"/>
      <family val="2"/>
    </font>
    <font>
      <sz val="20"/>
      <name val="Tahoma"/>
      <family val="2"/>
    </font>
    <font>
      <sz val="20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2"/>
      <name val="Calibri Light"/>
      <family val="2"/>
    </font>
    <font>
      <sz val="11"/>
      <color indexed="14"/>
      <name val="Calibri"/>
      <family val="2"/>
    </font>
    <font>
      <sz val="10"/>
      <color indexed="8"/>
      <name val="Czcionka tekstu podstawowego"/>
      <family val="2"/>
    </font>
    <font>
      <sz val="10"/>
      <color indexed="8"/>
      <name val="Tahoma"/>
      <family val="2"/>
    </font>
    <font>
      <sz val="10"/>
      <color indexed="8"/>
      <name val="Century Gothic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ahoma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Tahoma"/>
      <family val="2"/>
    </font>
    <font>
      <sz val="22"/>
      <color indexed="8"/>
      <name val="Tahoma"/>
      <family val="2"/>
    </font>
    <font>
      <sz val="22"/>
      <color indexed="8"/>
      <name val="Czcionka tekstu podstawowego"/>
      <family val="2"/>
    </font>
    <font>
      <sz val="20"/>
      <color indexed="8"/>
      <name val="Czcionka tekstu podstawowego"/>
      <family val="2"/>
    </font>
    <font>
      <sz val="16"/>
      <color indexed="8"/>
      <name val="Czcionka tekstu podstawowego"/>
      <family val="2"/>
    </font>
    <font>
      <sz val="21"/>
      <color indexed="8"/>
      <name val="Tahoma"/>
      <family val="2"/>
    </font>
    <font>
      <sz val="21"/>
      <color indexed="8"/>
      <name val="Czcionka tekstu podstawowego"/>
      <family val="2"/>
    </font>
    <font>
      <b/>
      <sz val="20"/>
      <color indexed="8"/>
      <name val="Arial Black"/>
      <family val="2"/>
    </font>
    <font>
      <b/>
      <sz val="16"/>
      <color indexed="8"/>
      <name val="Arial Black"/>
      <family val="2"/>
    </font>
    <font>
      <sz val="18"/>
      <color indexed="8"/>
      <name val="Tahoma"/>
      <family val="2"/>
    </font>
    <font>
      <sz val="10"/>
      <color indexed="8"/>
      <name val="Arial Black"/>
      <family val="2"/>
    </font>
    <font>
      <sz val="20"/>
      <color indexed="8"/>
      <name val="Arial Black"/>
      <family val="2"/>
    </font>
    <font>
      <b/>
      <sz val="14"/>
      <color indexed="8"/>
      <name val="Arial Black"/>
      <family val="2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ahoma"/>
      <family val="2"/>
    </font>
    <font>
      <sz val="10"/>
      <color indexed="8"/>
      <name val="Times New Roman"/>
      <family val="1"/>
    </font>
    <font>
      <sz val="20"/>
      <color indexed="10"/>
      <name val="Tahoma"/>
      <family val="2"/>
    </font>
    <font>
      <b/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zcionka tekstu podstawowego"/>
      <family val="2"/>
    </font>
    <font>
      <sz val="10"/>
      <color theme="1"/>
      <name val="Tahoma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b/>
      <sz val="20"/>
      <color theme="1"/>
      <name val="Tahoma"/>
      <family val="2"/>
    </font>
    <font>
      <b/>
      <sz val="14"/>
      <color theme="1"/>
      <name val="Arial"/>
      <family val="2"/>
    </font>
    <font>
      <b/>
      <sz val="10"/>
      <color theme="1"/>
      <name val="Tahoma"/>
      <family val="2"/>
    </font>
    <font>
      <sz val="2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Tahoma"/>
      <family val="2"/>
    </font>
    <font>
      <sz val="22"/>
      <color theme="1"/>
      <name val="Tahoma"/>
      <family val="2"/>
    </font>
    <font>
      <sz val="22"/>
      <color theme="1"/>
      <name val="Czcionka tekstu podstawowego"/>
      <family val="2"/>
    </font>
    <font>
      <sz val="20"/>
      <color theme="1"/>
      <name val="Czcionka tekstu podstawowego"/>
      <family val="2"/>
    </font>
    <font>
      <sz val="20"/>
      <color theme="1"/>
      <name val="Tahoma"/>
      <family val="2"/>
    </font>
    <font>
      <sz val="16"/>
      <color theme="1"/>
      <name val="Czcionka tekstu podstawowego"/>
      <family val="2"/>
    </font>
    <font>
      <sz val="21"/>
      <color theme="1"/>
      <name val="Tahoma"/>
      <family val="2"/>
    </font>
    <font>
      <sz val="21"/>
      <color theme="1"/>
      <name val="Czcionka tekstu podstawowego"/>
      <family val="2"/>
    </font>
    <font>
      <b/>
      <sz val="20"/>
      <color theme="1"/>
      <name val="Arial Black"/>
      <family val="2"/>
    </font>
    <font>
      <b/>
      <sz val="16"/>
      <color theme="1"/>
      <name val="Arial Black"/>
      <family val="2"/>
    </font>
    <font>
      <sz val="18"/>
      <color theme="1"/>
      <name val="Tahoma"/>
      <family val="2"/>
    </font>
    <font>
      <sz val="10"/>
      <color theme="1"/>
      <name val="Arial Black"/>
      <family val="2"/>
    </font>
    <font>
      <sz val="20"/>
      <color theme="1"/>
      <name val="Arial Black"/>
      <family val="2"/>
    </font>
    <font>
      <b/>
      <sz val="14"/>
      <color theme="1"/>
      <name val="Arial Black"/>
      <family val="2"/>
    </font>
    <font>
      <sz val="12"/>
      <color theme="1"/>
      <name val="Tahoma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ahoma"/>
      <family val="2"/>
    </font>
    <font>
      <sz val="10"/>
      <color theme="1"/>
      <name val="Times New Roman"/>
      <family val="1"/>
    </font>
    <font>
      <sz val="20"/>
      <color rgb="FFFF0000"/>
      <name val="Tahoma"/>
      <family val="2"/>
    </font>
    <font>
      <b/>
      <sz val="12"/>
      <color theme="1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1A6F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A945E"/>
        <bgColor indexed="64"/>
      </patternFill>
    </fill>
    <fill>
      <patternFill patternType="solid">
        <fgColor rgb="FFC9925B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 style="thin"/>
      <right/>
      <top/>
      <bottom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/>
      <bottom style="thin"/>
    </border>
    <border>
      <left style="double"/>
      <right style="double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/>
      <right style="thin"/>
      <top style="thin"/>
      <bottom/>
    </border>
    <border>
      <left style="double"/>
      <right style="thin"/>
      <top style="thin"/>
      <bottom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 style="double"/>
      <right>
        <color indexed="63"/>
      </right>
      <top style="thin"/>
      <bottom style="thin"/>
    </border>
    <border>
      <left style="thin"/>
      <right style="thin"/>
      <top/>
      <bottom/>
    </border>
    <border>
      <left style="double"/>
      <right style="double"/>
      <top style="thin"/>
      <bottom style="medium"/>
    </border>
    <border>
      <left/>
      <right style="thin"/>
      <top/>
      <bottom/>
    </border>
    <border>
      <left style="double"/>
      <right style="double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double"/>
      <right style="thin"/>
      <top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/>
      <top/>
      <bottom/>
    </border>
    <border>
      <left style="double"/>
      <right style="double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>
        <color indexed="63"/>
      </right>
      <top style="double"/>
      <bottom style="thin"/>
    </border>
    <border>
      <left/>
      <right/>
      <top/>
      <bottom style="thin"/>
    </border>
    <border>
      <left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/>
      <bottom style="thin"/>
    </border>
    <border>
      <left style="medium"/>
      <right style="thin"/>
      <top style="medium"/>
      <bottom style="medium"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double"/>
      <top style="medium"/>
      <bottom>
        <color indexed="63"/>
      </bottom>
    </border>
    <border>
      <left style="thin"/>
      <right style="thin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 style="thin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medium"/>
      <bottom/>
    </border>
    <border>
      <left style="thin"/>
      <right>
        <color indexed="63"/>
      </right>
      <top style="medium"/>
      <bottom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78" fillId="0" borderId="0" xfId="0" applyFont="1" applyAlignment="1">
      <alignment horizontal="center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80" fillId="34" borderId="15" xfId="0" applyFont="1" applyFill="1" applyBorder="1" applyAlignment="1">
      <alignment horizontal="center" vertical="center" wrapText="1"/>
    </xf>
    <xf numFmtId="0" fontId="79" fillId="34" borderId="16" xfId="0" applyFont="1" applyFill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80" fillId="33" borderId="15" xfId="0" applyFont="1" applyFill="1" applyBorder="1" applyAlignment="1">
      <alignment horizontal="center" vertical="center" wrapText="1"/>
    </xf>
    <xf numFmtId="0" fontId="79" fillId="33" borderId="16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79" fillId="34" borderId="15" xfId="0" applyFont="1" applyFill="1" applyBorder="1" applyAlignment="1">
      <alignment horizontal="center" vertical="center" wrapText="1"/>
    </xf>
    <xf numFmtId="0" fontId="79" fillId="34" borderId="16" xfId="0" applyFont="1" applyFill="1" applyBorder="1" applyAlignment="1">
      <alignment vertical="center" wrapText="1"/>
    </xf>
    <xf numFmtId="0" fontId="79" fillId="34" borderId="13" xfId="0" applyFont="1" applyFill="1" applyBorder="1" applyAlignment="1">
      <alignment vertical="center" wrapText="1"/>
    </xf>
    <xf numFmtId="0" fontId="79" fillId="34" borderId="10" xfId="0" applyFont="1" applyFill="1" applyBorder="1" applyAlignment="1">
      <alignment horizontal="center" vertical="center" wrapText="1"/>
    </xf>
    <xf numFmtId="0" fontId="79" fillId="34" borderId="13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/>
    </xf>
    <xf numFmtId="0" fontId="82" fillId="0" borderId="0" xfId="0" applyFont="1" applyAlignment="1">
      <alignment vertical="center"/>
    </xf>
    <xf numFmtId="0" fontId="83" fillId="0" borderId="0" xfId="0" applyFont="1" applyFill="1" applyBorder="1" applyAlignment="1" applyProtection="1">
      <alignment vertical="center"/>
      <protection locked="0"/>
    </xf>
    <xf numFmtId="0" fontId="82" fillId="0" borderId="0" xfId="0" applyFont="1" applyAlignment="1">
      <alignment/>
    </xf>
    <xf numFmtId="0" fontId="83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83" fillId="33" borderId="0" xfId="0" applyFont="1" applyFill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horizontal="right" vertical="center"/>
    </xf>
    <xf numFmtId="0" fontId="85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5" fillId="33" borderId="0" xfId="0" applyFont="1" applyFill="1" applyAlignment="1">
      <alignment/>
    </xf>
    <xf numFmtId="0" fontId="81" fillId="0" borderId="0" xfId="0" applyFont="1" applyAlignment="1">
      <alignment/>
    </xf>
    <xf numFmtId="0" fontId="82" fillId="33" borderId="0" xfId="0" applyFont="1" applyFill="1" applyAlignment="1">
      <alignment/>
    </xf>
    <xf numFmtId="0" fontId="86" fillId="0" borderId="0" xfId="0" applyFont="1" applyFill="1" applyAlignment="1">
      <alignment vertical="center"/>
    </xf>
    <xf numFmtId="0" fontId="85" fillId="35" borderId="0" xfId="0" applyFont="1" applyFill="1" applyAlignment="1">
      <alignment/>
    </xf>
    <xf numFmtId="0" fontId="85" fillId="35" borderId="0" xfId="0" applyFont="1" applyFill="1" applyAlignment="1">
      <alignment horizontal="center" vertical="center"/>
    </xf>
    <xf numFmtId="0" fontId="85" fillId="33" borderId="0" xfId="0" applyFont="1" applyFill="1" applyAlignment="1">
      <alignment/>
    </xf>
    <xf numFmtId="0" fontId="84" fillId="0" borderId="0" xfId="0" applyFont="1" applyAlignment="1">
      <alignment horizontal="center"/>
    </xf>
    <xf numFmtId="0" fontId="85" fillId="0" borderId="0" xfId="0" applyFont="1" applyBorder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/>
    </xf>
    <xf numFmtId="0" fontId="88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 vertical="center"/>
    </xf>
    <xf numFmtId="0" fontId="88" fillId="0" borderId="0" xfId="0" applyFont="1" applyAlignment="1">
      <alignment/>
    </xf>
    <xf numFmtId="0" fontId="91" fillId="33" borderId="0" xfId="0" applyFont="1" applyFill="1" applyAlignment="1">
      <alignment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93" fillId="33" borderId="0" xfId="0" applyFont="1" applyFill="1" applyAlignment="1">
      <alignment/>
    </xf>
    <xf numFmtId="0" fontId="94" fillId="0" borderId="0" xfId="0" applyFont="1" applyAlignment="1">
      <alignment/>
    </xf>
    <xf numFmtId="0" fontId="91" fillId="0" borderId="0" xfId="0" applyFont="1" applyAlignment="1">
      <alignment horizontal="right"/>
    </xf>
    <xf numFmtId="0" fontId="89" fillId="0" borderId="0" xfId="0" applyFont="1" applyAlignment="1">
      <alignment horizontal="left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95" fillId="33" borderId="0" xfId="0" applyFont="1" applyFill="1" applyBorder="1" applyAlignment="1" applyProtection="1">
      <alignment vertical="center"/>
      <protection locked="0"/>
    </xf>
    <xf numFmtId="0" fontId="96" fillId="0" borderId="0" xfId="0" applyFont="1" applyFill="1" applyBorder="1" applyAlignment="1" applyProtection="1">
      <alignment vertical="center"/>
      <protection locked="0"/>
    </xf>
    <xf numFmtId="0" fontId="91" fillId="0" borderId="0" xfId="0" applyFont="1" applyAlignment="1">
      <alignment vertical="center"/>
    </xf>
    <xf numFmtId="0" fontId="97" fillId="0" borderId="0" xfId="0" applyFont="1" applyAlignment="1">
      <alignment/>
    </xf>
    <xf numFmtId="0" fontId="91" fillId="0" borderId="0" xfId="0" applyFont="1" applyAlignment="1">
      <alignment horizontal="left"/>
    </xf>
    <xf numFmtId="0" fontId="98" fillId="0" borderId="0" xfId="0" applyFont="1" applyFill="1" applyAlignment="1">
      <alignment horizontal="center"/>
    </xf>
    <xf numFmtId="0" fontId="99" fillId="0" borderId="0" xfId="0" applyFont="1" applyFill="1" applyAlignment="1">
      <alignment/>
    </xf>
    <xf numFmtId="0" fontId="99" fillId="0" borderId="0" xfId="0" applyFont="1" applyFill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5" fillId="33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left" vertical="top"/>
    </xf>
    <xf numFmtId="0" fontId="95" fillId="0" borderId="0" xfId="0" applyFont="1" applyFill="1" applyBorder="1" applyAlignment="1">
      <alignment vertical="center" wrapText="1"/>
    </xf>
    <xf numFmtId="0" fontId="85" fillId="0" borderId="0" xfId="0" applyFont="1" applyAlignment="1">
      <alignment horizontal="center"/>
    </xf>
    <xf numFmtId="0" fontId="93" fillId="0" borderId="0" xfId="0" applyFont="1" applyAlignment="1">
      <alignment/>
    </xf>
    <xf numFmtId="0" fontId="101" fillId="0" borderId="0" xfId="0" applyFont="1" applyAlignment="1">
      <alignment horizontal="center" vertical="center"/>
    </xf>
    <xf numFmtId="0" fontId="95" fillId="33" borderId="0" xfId="0" applyFont="1" applyFill="1" applyBorder="1" applyAlignment="1">
      <alignment vertical="center" wrapText="1"/>
    </xf>
    <xf numFmtId="0" fontId="96" fillId="0" borderId="0" xfId="0" applyFont="1" applyFill="1" applyAlignment="1">
      <alignment vertical="center" wrapText="1"/>
    </xf>
    <xf numFmtId="0" fontId="102" fillId="0" borderId="0" xfId="0" applyFont="1" applyAlignment="1">
      <alignment/>
    </xf>
    <xf numFmtId="0" fontId="0" fillId="0" borderId="0" xfId="0" applyFont="1" applyAlignment="1">
      <alignment vertical="center"/>
    </xf>
    <xf numFmtId="0" fontId="103" fillId="0" borderId="0" xfId="0" applyFont="1" applyAlignment="1">
      <alignment/>
    </xf>
    <xf numFmtId="0" fontId="103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 horizontal="center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105" fillId="0" borderId="21" xfId="0" applyFont="1" applyBorder="1" applyAlignment="1">
      <alignment horizontal="center" vertical="center" wrapText="1"/>
    </xf>
    <xf numFmtId="0" fontId="106" fillId="0" borderId="21" xfId="0" applyFont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5" fillId="0" borderId="23" xfId="0" applyFont="1" applyBorder="1" applyAlignment="1">
      <alignment horizontal="center" vertical="center" wrapText="1"/>
    </xf>
    <xf numFmtId="0" fontId="107" fillId="0" borderId="24" xfId="0" applyFont="1" applyBorder="1" applyAlignment="1">
      <alignment horizontal="center" vertical="center" wrapText="1"/>
    </xf>
    <xf numFmtId="0" fontId="105" fillId="0" borderId="25" xfId="0" applyFont="1" applyBorder="1" applyAlignment="1">
      <alignment horizontal="center" vertical="center" wrapText="1"/>
    </xf>
    <xf numFmtId="0" fontId="105" fillId="0" borderId="26" xfId="0" applyFont="1" applyBorder="1" applyAlignment="1">
      <alignment horizontal="center" vertical="center" wrapText="1"/>
    </xf>
    <xf numFmtId="0" fontId="105" fillId="0" borderId="27" xfId="0" applyFont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top" wrapText="1"/>
    </xf>
    <xf numFmtId="0" fontId="79" fillId="33" borderId="29" xfId="0" applyFont="1" applyFill="1" applyBorder="1" applyAlignment="1">
      <alignment vertical="center" wrapText="1"/>
    </xf>
    <xf numFmtId="0" fontId="79" fillId="33" borderId="30" xfId="0" applyFont="1" applyFill="1" applyBorder="1" applyAlignment="1">
      <alignment horizontal="center" vertical="center" wrapText="1"/>
    </xf>
    <xf numFmtId="0" fontId="79" fillId="33" borderId="31" xfId="0" applyFont="1" applyFill="1" applyBorder="1" applyAlignment="1">
      <alignment horizontal="center" vertical="center" wrapText="1"/>
    </xf>
    <xf numFmtId="0" fontId="79" fillId="33" borderId="32" xfId="0" applyFont="1" applyFill="1" applyBorder="1" applyAlignment="1">
      <alignment horizontal="center" vertical="center" wrapText="1"/>
    </xf>
    <xf numFmtId="0" fontId="79" fillId="33" borderId="29" xfId="0" applyFont="1" applyFill="1" applyBorder="1" applyAlignment="1">
      <alignment horizontal="center" vertical="center" wrapText="1"/>
    </xf>
    <xf numFmtId="0" fontId="79" fillId="33" borderId="33" xfId="0" applyFont="1" applyFill="1" applyBorder="1" applyAlignment="1">
      <alignment horizontal="center" vertical="center" wrapText="1"/>
    </xf>
    <xf numFmtId="0" fontId="79" fillId="33" borderId="34" xfId="0" applyFont="1" applyFill="1" applyBorder="1" applyAlignment="1">
      <alignment horizontal="center" vertical="center" wrapText="1"/>
    </xf>
    <xf numFmtId="0" fontId="79" fillId="33" borderId="35" xfId="0" applyFont="1" applyFill="1" applyBorder="1" applyAlignment="1">
      <alignment horizontal="center" vertical="center" wrapText="1"/>
    </xf>
    <xf numFmtId="0" fontId="80" fillId="33" borderId="31" xfId="0" applyFont="1" applyFill="1" applyBorder="1" applyAlignment="1">
      <alignment horizontal="center" vertical="center" wrapText="1"/>
    </xf>
    <xf numFmtId="0" fontId="80" fillId="33" borderId="35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79" fillId="33" borderId="10" xfId="0" applyFont="1" applyFill="1" applyBorder="1" applyAlignment="1">
      <alignment horizontal="center" vertical="top" wrapText="1"/>
    </xf>
    <xf numFmtId="0" fontId="79" fillId="33" borderId="13" xfId="0" applyFont="1" applyFill="1" applyBorder="1" applyAlignment="1">
      <alignment horizontal="left" vertical="center" wrapText="1"/>
    </xf>
    <xf numFmtId="0" fontId="79" fillId="33" borderId="36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79" fillId="33" borderId="37" xfId="0" applyFont="1" applyFill="1" applyBorder="1" applyAlignment="1">
      <alignment horizontal="center" vertical="center" wrapText="1"/>
    </xf>
    <xf numFmtId="0" fontId="79" fillId="33" borderId="38" xfId="0" applyFont="1" applyFill="1" applyBorder="1" applyAlignment="1">
      <alignment horizontal="center" vertical="center" wrapText="1"/>
    </xf>
    <xf numFmtId="0" fontId="80" fillId="33" borderId="38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/>
    </xf>
    <xf numFmtId="0" fontId="79" fillId="33" borderId="32" xfId="0" applyFont="1" applyFill="1" applyBorder="1" applyAlignment="1">
      <alignment horizontal="center" vertical="top" wrapText="1"/>
    </xf>
    <xf numFmtId="0" fontId="0" fillId="37" borderId="0" xfId="0" applyFont="1" applyFill="1" applyAlignment="1">
      <alignment/>
    </xf>
    <xf numFmtId="0" fontId="79" fillId="33" borderId="13" xfId="0" applyFont="1" applyFill="1" applyBorder="1" applyAlignment="1">
      <alignment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top" wrapText="1"/>
    </xf>
    <xf numFmtId="0" fontId="79" fillId="33" borderId="39" xfId="0" applyFont="1" applyFill="1" applyBorder="1" applyAlignment="1">
      <alignment horizontal="center" vertical="center" wrapText="1"/>
    </xf>
    <xf numFmtId="0" fontId="79" fillId="33" borderId="18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 wrapText="1"/>
    </xf>
    <xf numFmtId="0" fontId="79" fillId="33" borderId="40" xfId="0" applyFont="1" applyFill="1" applyBorder="1" applyAlignment="1">
      <alignment horizontal="center" vertical="center" wrapText="1"/>
    </xf>
    <xf numFmtId="0" fontId="79" fillId="33" borderId="41" xfId="0" applyFont="1" applyFill="1" applyBorder="1" applyAlignment="1">
      <alignment horizontal="center" vertical="center" wrapText="1"/>
    </xf>
    <xf numFmtId="0" fontId="80" fillId="33" borderId="39" xfId="0" applyFont="1" applyFill="1" applyBorder="1" applyAlignment="1">
      <alignment horizontal="center" vertical="center" wrapText="1"/>
    </xf>
    <xf numFmtId="0" fontId="80" fillId="33" borderId="42" xfId="0" applyFont="1" applyFill="1" applyBorder="1" applyAlignment="1">
      <alignment horizontal="center" vertical="center" wrapText="1"/>
    </xf>
    <xf numFmtId="0" fontId="84" fillId="34" borderId="18" xfId="0" applyFont="1" applyFill="1" applyBorder="1" applyAlignment="1">
      <alignment horizontal="center" vertical="center" wrapText="1"/>
    </xf>
    <xf numFmtId="0" fontId="84" fillId="34" borderId="13" xfId="0" applyFont="1" applyFill="1" applyBorder="1" applyAlignment="1">
      <alignment horizontal="left" vertical="center" wrapText="1"/>
    </xf>
    <xf numFmtId="0" fontId="79" fillId="34" borderId="36" xfId="0" applyFont="1" applyFill="1" applyBorder="1" applyAlignment="1">
      <alignment horizontal="center" vertical="center" wrapText="1"/>
    </xf>
    <xf numFmtId="0" fontId="79" fillId="34" borderId="38" xfId="0" applyFont="1" applyFill="1" applyBorder="1" applyAlignment="1">
      <alignment horizontal="center" vertical="center" wrapText="1"/>
    </xf>
    <xf numFmtId="0" fontId="80" fillId="34" borderId="38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8" borderId="0" xfId="0" applyFont="1" applyFill="1" applyAlignment="1">
      <alignment/>
    </xf>
    <xf numFmtId="0" fontId="79" fillId="33" borderId="43" xfId="0" applyFont="1" applyFill="1" applyBorder="1" applyAlignment="1">
      <alignment horizontal="center" vertical="center" wrapText="1"/>
    </xf>
    <xf numFmtId="0" fontId="80" fillId="33" borderId="16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 wrapText="1"/>
    </xf>
    <xf numFmtId="0" fontId="84" fillId="34" borderId="24" xfId="0" applyFont="1" applyFill="1" applyBorder="1" applyAlignment="1">
      <alignment horizontal="left" vertical="center" wrapText="1"/>
    </xf>
    <xf numFmtId="0" fontId="79" fillId="34" borderId="37" xfId="0" applyFont="1" applyFill="1" applyBorder="1" applyAlignment="1">
      <alignment horizontal="center" vertical="center" wrapText="1"/>
    </xf>
    <xf numFmtId="0" fontId="79" fillId="33" borderId="44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vertical="center" wrapText="1"/>
    </xf>
    <xf numFmtId="0" fontId="79" fillId="33" borderId="45" xfId="0" applyFont="1" applyFill="1" applyBorder="1" applyAlignment="1">
      <alignment horizontal="center" vertical="center" wrapText="1"/>
    </xf>
    <xf numFmtId="0" fontId="79" fillId="33" borderId="46" xfId="0" applyFont="1" applyFill="1" applyBorder="1" applyAlignment="1">
      <alignment horizontal="center" vertical="center" wrapText="1"/>
    </xf>
    <xf numFmtId="0" fontId="79" fillId="33" borderId="24" xfId="0" applyFont="1" applyFill="1" applyBorder="1" applyAlignment="1">
      <alignment horizontal="center" vertical="center" wrapText="1"/>
    </xf>
    <xf numFmtId="0" fontId="79" fillId="33" borderId="47" xfId="0" applyFont="1" applyFill="1" applyBorder="1" applyAlignment="1">
      <alignment horizontal="center" vertical="center" wrapText="1"/>
    </xf>
    <xf numFmtId="0" fontId="79" fillId="33" borderId="48" xfId="0" applyFont="1" applyFill="1" applyBorder="1" applyAlignment="1">
      <alignment horizontal="center" vertical="center" wrapText="1"/>
    </xf>
    <xf numFmtId="0" fontId="79" fillId="33" borderId="49" xfId="0" applyFont="1" applyFill="1" applyBorder="1" applyAlignment="1">
      <alignment horizontal="center" vertical="center" wrapText="1"/>
    </xf>
    <xf numFmtId="0" fontId="79" fillId="33" borderId="50" xfId="0" applyFont="1" applyFill="1" applyBorder="1" applyAlignment="1">
      <alignment horizontal="center" vertical="center" wrapText="1"/>
    </xf>
    <xf numFmtId="0" fontId="79" fillId="33" borderId="51" xfId="0" applyFont="1" applyFill="1" applyBorder="1" applyAlignment="1">
      <alignment horizontal="center" vertical="center" wrapText="1"/>
    </xf>
    <xf numFmtId="0" fontId="79" fillId="33" borderId="42" xfId="0" applyFont="1" applyFill="1" applyBorder="1" applyAlignment="1">
      <alignment horizontal="center" vertical="center" wrapText="1"/>
    </xf>
    <xf numFmtId="0" fontId="80" fillId="33" borderId="52" xfId="0" applyFont="1" applyFill="1" applyBorder="1" applyAlignment="1">
      <alignment horizontal="center" vertical="center" wrapText="1"/>
    </xf>
    <xf numFmtId="0" fontId="79" fillId="33" borderId="53" xfId="0" applyFont="1" applyFill="1" applyBorder="1" applyAlignment="1">
      <alignment horizontal="center" vertical="center" wrapText="1"/>
    </xf>
    <xf numFmtId="0" fontId="84" fillId="33" borderId="54" xfId="0" applyFont="1" applyFill="1" applyBorder="1" applyAlignment="1">
      <alignment horizontal="left" vertical="center" wrapText="1"/>
    </xf>
    <xf numFmtId="0" fontId="84" fillId="33" borderId="55" xfId="0" applyFont="1" applyFill="1" applyBorder="1" applyAlignment="1">
      <alignment horizontal="center" vertical="center" wrapText="1"/>
    </xf>
    <xf numFmtId="0" fontId="84" fillId="33" borderId="53" xfId="0" applyFont="1" applyFill="1" applyBorder="1" applyAlignment="1">
      <alignment horizontal="center" vertical="center" wrapText="1"/>
    </xf>
    <xf numFmtId="0" fontId="84" fillId="33" borderId="56" xfId="0" applyFont="1" applyFill="1" applyBorder="1" applyAlignment="1">
      <alignment horizontal="center" vertical="center" wrapText="1"/>
    </xf>
    <xf numFmtId="0" fontId="78" fillId="33" borderId="0" xfId="0" applyFont="1" applyFill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33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08" fillId="33" borderId="0" xfId="0" applyFont="1" applyFill="1" applyAlignment="1">
      <alignment/>
    </xf>
    <xf numFmtId="0" fontId="103" fillId="33" borderId="0" xfId="0" applyFont="1" applyFill="1" applyAlignment="1">
      <alignment/>
    </xf>
    <xf numFmtId="0" fontId="103" fillId="33" borderId="0" xfId="0" applyFont="1" applyFill="1" applyAlignment="1">
      <alignment horizontal="center" vertical="center"/>
    </xf>
    <xf numFmtId="0" fontId="104" fillId="33" borderId="0" xfId="0" applyFont="1" applyFill="1" applyAlignment="1">
      <alignment horizontal="center" vertical="center"/>
    </xf>
    <xf numFmtId="0" fontId="104" fillId="33" borderId="0" xfId="0" applyFont="1" applyFill="1" applyAlignment="1">
      <alignment horizontal="center"/>
    </xf>
    <xf numFmtId="0" fontId="105" fillId="33" borderId="19" xfId="0" applyFont="1" applyFill="1" applyBorder="1" applyAlignment="1">
      <alignment horizontal="center" vertical="center" wrapText="1"/>
    </xf>
    <xf numFmtId="0" fontId="105" fillId="33" borderId="20" xfId="0" applyFont="1" applyFill="1" applyBorder="1" applyAlignment="1">
      <alignment horizontal="center" vertical="center" wrapText="1"/>
    </xf>
    <xf numFmtId="0" fontId="105" fillId="33" borderId="21" xfId="0" applyFont="1" applyFill="1" applyBorder="1" applyAlignment="1">
      <alignment horizontal="center" vertical="center" wrapText="1"/>
    </xf>
    <xf numFmtId="0" fontId="106" fillId="33" borderId="21" xfId="0" applyFont="1" applyFill="1" applyBorder="1" applyAlignment="1">
      <alignment horizontal="center" vertical="center" wrapText="1"/>
    </xf>
    <xf numFmtId="0" fontId="107" fillId="33" borderId="27" xfId="0" applyFont="1" applyFill="1" applyBorder="1" applyAlignment="1">
      <alignment horizontal="center" vertical="center" wrapText="1"/>
    </xf>
    <xf numFmtId="0" fontId="105" fillId="33" borderId="23" xfId="0" applyFont="1" applyFill="1" applyBorder="1" applyAlignment="1">
      <alignment horizontal="center" vertical="center" wrapText="1"/>
    </xf>
    <xf numFmtId="0" fontId="107" fillId="33" borderId="24" xfId="0" applyFont="1" applyFill="1" applyBorder="1" applyAlignment="1">
      <alignment horizontal="center" vertical="center" wrapText="1"/>
    </xf>
    <xf numFmtId="0" fontId="105" fillId="33" borderId="25" xfId="0" applyFont="1" applyFill="1" applyBorder="1" applyAlignment="1">
      <alignment horizontal="center" vertical="center" wrapText="1"/>
    </xf>
    <xf numFmtId="0" fontId="105" fillId="33" borderId="26" xfId="0" applyFont="1" applyFill="1" applyBorder="1" applyAlignment="1">
      <alignment horizontal="center" vertical="center" wrapText="1"/>
    </xf>
    <xf numFmtId="0" fontId="105" fillId="33" borderId="27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/>
    </xf>
    <xf numFmtId="0" fontId="0" fillId="36" borderId="0" xfId="0" applyFont="1" applyFill="1" applyAlignment="1">
      <alignment vertical="center"/>
    </xf>
    <xf numFmtId="0" fontId="109" fillId="33" borderId="13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top" wrapText="1"/>
    </xf>
    <xf numFmtId="0" fontId="80" fillId="34" borderId="16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78" fillId="33" borderId="10" xfId="0" applyFont="1" applyFill="1" applyBorder="1" applyAlignment="1">
      <alignment horizontal="center"/>
    </xf>
    <xf numFmtId="0" fontId="84" fillId="34" borderId="44" xfId="0" applyFont="1" applyFill="1" applyBorder="1" applyAlignment="1">
      <alignment horizontal="center" vertical="top" wrapText="1"/>
    </xf>
    <xf numFmtId="0" fontId="84" fillId="34" borderId="12" xfId="0" applyFont="1" applyFill="1" applyBorder="1" applyAlignment="1">
      <alignment vertical="center" wrapText="1"/>
    </xf>
    <xf numFmtId="0" fontId="79" fillId="34" borderId="39" xfId="0" applyFont="1" applyFill="1" applyBorder="1" applyAlignment="1">
      <alignment horizontal="center" vertical="center" wrapText="1"/>
    </xf>
    <xf numFmtId="0" fontId="79" fillId="34" borderId="18" xfId="0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horizontal="center" vertical="center" wrapText="1"/>
    </xf>
    <xf numFmtId="0" fontId="79" fillId="34" borderId="58" xfId="0" applyFont="1" applyFill="1" applyBorder="1" applyAlignment="1">
      <alignment horizontal="center" vertical="center" wrapText="1"/>
    </xf>
    <xf numFmtId="0" fontId="79" fillId="34" borderId="40" xfId="0" applyFont="1" applyFill="1" applyBorder="1" applyAlignment="1">
      <alignment horizontal="center" vertical="center" wrapText="1"/>
    </xf>
    <xf numFmtId="0" fontId="80" fillId="34" borderId="40" xfId="0" applyFont="1" applyFill="1" applyBorder="1" applyAlignment="1">
      <alignment horizontal="center" vertical="center" wrapText="1"/>
    </xf>
    <xf numFmtId="0" fontId="80" fillId="34" borderId="42" xfId="0" applyFont="1" applyFill="1" applyBorder="1" applyAlignment="1">
      <alignment horizontal="center" vertical="center" wrapText="1"/>
    </xf>
    <xf numFmtId="0" fontId="79" fillId="0" borderId="59" xfId="0" applyFont="1" applyBorder="1" applyAlignment="1">
      <alignment horizontal="left" vertical="center" wrapText="1"/>
    </xf>
    <xf numFmtId="0" fontId="79" fillId="0" borderId="45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 wrapText="1"/>
    </xf>
    <xf numFmtId="0" fontId="79" fillId="0" borderId="58" xfId="0" applyFont="1" applyBorder="1" applyAlignment="1">
      <alignment horizontal="center" vertical="center" wrapText="1"/>
    </xf>
    <xf numFmtId="0" fontId="79" fillId="0" borderId="60" xfId="0" applyFont="1" applyBorder="1" applyAlignment="1">
      <alignment horizontal="center" vertical="center" wrapText="1"/>
    </xf>
    <xf numFmtId="0" fontId="79" fillId="0" borderId="61" xfId="0" applyFont="1" applyBorder="1" applyAlignment="1">
      <alignment horizontal="center" vertical="center" wrapText="1"/>
    </xf>
    <xf numFmtId="0" fontId="79" fillId="0" borderId="62" xfId="0" applyFont="1" applyBorder="1" applyAlignment="1">
      <alignment horizontal="center" vertical="center" wrapText="1"/>
    </xf>
    <xf numFmtId="0" fontId="79" fillId="0" borderId="52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52" xfId="0" applyFont="1" applyBorder="1" applyAlignment="1">
      <alignment horizontal="center" vertical="center" wrapText="1"/>
    </xf>
    <xf numFmtId="0" fontId="79" fillId="0" borderId="53" xfId="0" applyFont="1" applyBorder="1" applyAlignment="1">
      <alignment horizontal="center" vertical="center" wrapText="1"/>
    </xf>
    <xf numFmtId="0" fontId="84" fillId="0" borderId="54" xfId="0" applyFont="1" applyBorder="1" applyAlignment="1">
      <alignment horizontal="left" vertical="center" wrapText="1"/>
    </xf>
    <xf numFmtId="0" fontId="84" fillId="0" borderId="55" xfId="0" applyFont="1" applyBorder="1" applyAlignment="1">
      <alignment horizontal="center" vertical="center" wrapText="1"/>
    </xf>
    <xf numFmtId="0" fontId="84" fillId="0" borderId="53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0" fontId="105" fillId="0" borderId="63" xfId="0" applyFont="1" applyBorder="1" applyAlignment="1">
      <alignment horizontal="center" vertical="center" wrapText="1"/>
    </xf>
    <xf numFmtId="0" fontId="105" fillId="0" borderId="64" xfId="0" applyFont="1" applyBorder="1" applyAlignment="1">
      <alignment horizontal="center" vertical="center" wrapText="1"/>
    </xf>
    <xf numFmtId="0" fontId="106" fillId="0" borderId="64" xfId="0" applyFont="1" applyBorder="1" applyAlignment="1">
      <alignment horizontal="center" vertical="center" wrapText="1"/>
    </xf>
    <xf numFmtId="0" fontId="107" fillId="0" borderId="27" xfId="0" applyFont="1" applyBorder="1" applyAlignment="1">
      <alignment horizontal="center" vertical="center" wrapText="1"/>
    </xf>
    <xf numFmtId="0" fontId="107" fillId="0" borderId="26" xfId="0" applyFont="1" applyBorder="1" applyAlignment="1">
      <alignment horizontal="center" vertical="center" wrapText="1"/>
    </xf>
    <xf numFmtId="0" fontId="105" fillId="0" borderId="65" xfId="0" applyFont="1" applyBorder="1" applyAlignment="1">
      <alignment horizontal="center" vertical="center" wrapText="1"/>
    </xf>
    <xf numFmtId="0" fontId="105" fillId="0" borderId="66" xfId="0" applyFont="1" applyBorder="1" applyAlignment="1">
      <alignment horizontal="center" vertical="center" wrapText="1"/>
    </xf>
    <xf numFmtId="0" fontId="105" fillId="0" borderId="67" xfId="0" applyFont="1" applyBorder="1" applyAlignment="1">
      <alignment horizontal="center" vertical="center" wrapText="1"/>
    </xf>
    <xf numFmtId="0" fontId="105" fillId="0" borderId="68" xfId="0" applyFont="1" applyBorder="1" applyAlignment="1">
      <alignment horizontal="center" vertical="center" wrapText="1"/>
    </xf>
    <xf numFmtId="0" fontId="106" fillId="0" borderId="68" xfId="0" applyFont="1" applyBorder="1" applyAlignment="1">
      <alignment horizontal="center" vertical="center" wrapText="1"/>
    </xf>
    <xf numFmtId="0" fontId="107" fillId="0" borderId="67" xfId="0" applyFont="1" applyBorder="1" applyAlignment="1">
      <alignment horizontal="center" vertical="center" wrapText="1"/>
    </xf>
    <xf numFmtId="0" fontId="107" fillId="0" borderId="68" xfId="0" applyFont="1" applyBorder="1" applyAlignment="1">
      <alignment horizontal="center" vertical="center" wrapText="1"/>
    </xf>
    <xf numFmtId="0" fontId="105" fillId="0" borderId="69" xfId="0" applyFont="1" applyBorder="1" applyAlignment="1">
      <alignment horizontal="center" vertical="center" wrapText="1"/>
    </xf>
    <xf numFmtId="0" fontId="78" fillId="33" borderId="44" xfId="0" applyFont="1" applyFill="1" applyBorder="1" applyAlignment="1">
      <alignment horizontal="center"/>
    </xf>
    <xf numFmtId="0" fontId="84" fillId="34" borderId="13" xfId="0" applyFont="1" applyFill="1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0" fontId="79" fillId="0" borderId="36" xfId="0" applyFont="1" applyBorder="1" applyAlignment="1">
      <alignment horizontal="center" vertical="center" wrapText="1"/>
    </xf>
    <xf numFmtId="0" fontId="79" fillId="0" borderId="38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38" xfId="0" applyFont="1" applyBorder="1" applyAlignment="1">
      <alignment horizontal="center" vertical="center" wrapText="1"/>
    </xf>
    <xf numFmtId="0" fontId="79" fillId="33" borderId="5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/>
    </xf>
    <xf numFmtId="0" fontId="80" fillId="33" borderId="40" xfId="0" applyFont="1" applyFill="1" applyBorder="1" applyAlignment="1">
      <alignment horizontal="center" vertical="center" wrapText="1"/>
    </xf>
    <xf numFmtId="0" fontId="0" fillId="40" borderId="0" xfId="0" applyFont="1" applyFill="1" applyAlignment="1">
      <alignment/>
    </xf>
    <xf numFmtId="0" fontId="79" fillId="33" borderId="12" xfId="0" applyFont="1" applyFill="1" applyBorder="1" applyAlignment="1">
      <alignment horizontal="left" vertical="center" wrapText="1"/>
    </xf>
    <xf numFmtId="0" fontId="79" fillId="33" borderId="70" xfId="0" applyFont="1" applyFill="1" applyBorder="1" applyAlignment="1">
      <alignment horizontal="center" vertical="center" wrapText="1"/>
    </xf>
    <xf numFmtId="0" fontId="84" fillId="0" borderId="56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41" borderId="0" xfId="0" applyFont="1" applyFill="1" applyAlignment="1">
      <alignment/>
    </xf>
    <xf numFmtId="0" fontId="79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79" fillId="34" borderId="71" xfId="0" applyFont="1" applyFill="1" applyBorder="1" applyAlignment="1">
      <alignment horizontal="center" vertical="center" wrapText="1"/>
    </xf>
    <xf numFmtId="0" fontId="79" fillId="0" borderId="36" xfId="0" applyFont="1" applyFill="1" applyBorder="1" applyAlignment="1">
      <alignment horizontal="center" vertical="center" wrapText="1"/>
    </xf>
    <xf numFmtId="0" fontId="79" fillId="0" borderId="38" xfId="0" applyFont="1" applyFill="1" applyBorder="1" applyAlignment="1">
      <alignment horizontal="center" vertical="center" wrapText="1"/>
    </xf>
    <xf numFmtId="0" fontId="79" fillId="0" borderId="71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left" vertical="center" wrapText="1"/>
    </xf>
    <xf numFmtId="0" fontId="79" fillId="34" borderId="15" xfId="0" applyFont="1" applyFill="1" applyBorder="1" applyAlignment="1">
      <alignment vertical="center" wrapText="1"/>
    </xf>
    <xf numFmtId="0" fontId="79" fillId="34" borderId="10" xfId="0" applyFont="1" applyFill="1" applyBorder="1" applyAlignment="1">
      <alignment vertical="center" wrapText="1"/>
    </xf>
    <xf numFmtId="0" fontId="79" fillId="34" borderId="38" xfId="0" applyFont="1" applyFill="1" applyBorder="1" applyAlignment="1">
      <alignment vertical="center" wrapText="1"/>
    </xf>
    <xf numFmtId="0" fontId="80" fillId="33" borderId="4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79" fillId="0" borderId="72" xfId="0" applyFont="1" applyFill="1" applyBorder="1" applyAlignment="1">
      <alignment horizontal="center" vertical="center" wrapText="1"/>
    </xf>
    <xf numFmtId="0" fontId="84" fillId="0" borderId="54" xfId="0" applyFont="1" applyFill="1" applyBorder="1" applyAlignment="1">
      <alignment horizontal="left" vertical="center" wrapText="1"/>
    </xf>
    <xf numFmtId="0" fontId="84" fillId="0" borderId="55" xfId="0" applyFont="1" applyFill="1" applyBorder="1" applyAlignment="1">
      <alignment horizontal="center" vertical="center" wrapText="1"/>
    </xf>
    <xf numFmtId="0" fontId="84" fillId="0" borderId="53" xfId="0" applyFont="1" applyFill="1" applyBorder="1" applyAlignment="1">
      <alignment horizontal="center" vertical="center" wrapText="1"/>
    </xf>
    <xf numFmtId="0" fontId="84" fillId="0" borderId="56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05" fillId="0" borderId="59" xfId="0" applyFont="1" applyBorder="1" applyAlignment="1">
      <alignment horizontal="center" vertical="center" wrapText="1"/>
    </xf>
    <xf numFmtId="0" fontId="110" fillId="33" borderId="36" xfId="0" applyFont="1" applyFill="1" applyBorder="1" applyAlignment="1">
      <alignment horizontal="center" vertical="center" wrapText="1"/>
    </xf>
    <xf numFmtId="0" fontId="110" fillId="33" borderId="16" xfId="0" applyFont="1" applyFill="1" applyBorder="1" applyAlignment="1">
      <alignment horizontal="center" vertical="center" wrapText="1"/>
    </xf>
    <xf numFmtId="0" fontId="110" fillId="33" borderId="38" xfId="0" applyFont="1" applyFill="1" applyBorder="1" applyAlignment="1">
      <alignment horizontal="center" vertical="center" wrapText="1"/>
    </xf>
    <xf numFmtId="0" fontId="79" fillId="33" borderId="29" xfId="0" applyFont="1" applyFill="1" applyBorder="1" applyAlignment="1">
      <alignment horizontal="left" vertical="center" wrapText="1"/>
    </xf>
    <xf numFmtId="0" fontId="84" fillId="34" borderId="32" xfId="0" applyFont="1" applyFill="1" applyBorder="1" applyAlignment="1">
      <alignment horizontal="center" vertical="center" wrapText="1"/>
    </xf>
    <xf numFmtId="0" fontId="84" fillId="34" borderId="29" xfId="0" applyFont="1" applyFill="1" applyBorder="1" applyAlignment="1">
      <alignment horizontal="left" vertical="center" wrapText="1"/>
    </xf>
    <xf numFmtId="0" fontId="79" fillId="34" borderId="31" xfId="0" applyFont="1" applyFill="1" applyBorder="1" applyAlignment="1">
      <alignment horizontal="center" vertical="center" wrapText="1"/>
    </xf>
    <xf numFmtId="0" fontId="79" fillId="34" borderId="32" xfId="0" applyFont="1" applyFill="1" applyBorder="1" applyAlignment="1">
      <alignment horizontal="center" vertical="center" wrapText="1"/>
    </xf>
    <xf numFmtId="0" fontId="79" fillId="34" borderId="29" xfId="0" applyFont="1" applyFill="1" applyBorder="1" applyAlignment="1">
      <alignment horizontal="center" vertical="center" wrapText="1"/>
    </xf>
    <xf numFmtId="0" fontId="110" fillId="34" borderId="36" xfId="0" applyFont="1" applyFill="1" applyBorder="1" applyAlignment="1">
      <alignment horizontal="center" vertical="center" wrapText="1"/>
    </xf>
    <xf numFmtId="0" fontId="110" fillId="34" borderId="16" xfId="0" applyFont="1" applyFill="1" applyBorder="1" applyAlignment="1">
      <alignment horizontal="center" vertical="center" wrapText="1"/>
    </xf>
    <xf numFmtId="0" fontId="110" fillId="34" borderId="38" xfId="0" applyFont="1" applyFill="1" applyBorder="1" applyAlignment="1">
      <alignment horizontal="center" vertical="center" wrapText="1"/>
    </xf>
    <xf numFmtId="0" fontId="79" fillId="0" borderId="32" xfId="0" applyFont="1" applyFill="1" applyBorder="1" applyAlignment="1">
      <alignment horizontal="center" vertical="center" wrapText="1"/>
    </xf>
    <xf numFmtId="0" fontId="79" fillId="33" borderId="71" xfId="0" applyFont="1" applyFill="1" applyBorder="1" applyAlignment="1">
      <alignment horizontal="center" vertical="center" wrapText="1"/>
    </xf>
    <xf numFmtId="0" fontId="79" fillId="34" borderId="46" xfId="0" applyFont="1" applyFill="1" applyBorder="1" applyAlignment="1">
      <alignment horizontal="center" vertical="center" wrapText="1"/>
    </xf>
    <xf numFmtId="0" fontId="79" fillId="34" borderId="73" xfId="0" applyFont="1" applyFill="1" applyBorder="1" applyAlignment="1">
      <alignment horizontal="center" vertical="center" wrapText="1"/>
    </xf>
    <xf numFmtId="0" fontId="79" fillId="33" borderId="16" xfId="0" applyFont="1" applyFill="1" applyBorder="1" applyAlignment="1">
      <alignment vertical="center" wrapText="1"/>
    </xf>
    <xf numFmtId="0" fontId="79" fillId="33" borderId="10" xfId="0" applyFont="1" applyFill="1" applyBorder="1" applyAlignment="1">
      <alignment vertical="center" wrapText="1"/>
    </xf>
    <xf numFmtId="0" fontId="0" fillId="42" borderId="0" xfId="0" applyFont="1" applyFill="1" applyAlignment="1">
      <alignment/>
    </xf>
    <xf numFmtId="0" fontId="79" fillId="33" borderId="24" xfId="0" applyFont="1" applyFill="1" applyBorder="1" applyAlignment="1">
      <alignment horizontal="left" vertical="center" wrapText="1"/>
    </xf>
    <xf numFmtId="0" fontId="79" fillId="33" borderId="40" xfId="0" applyFont="1" applyFill="1" applyBorder="1" applyAlignment="1">
      <alignment vertical="center" wrapText="1"/>
    </xf>
    <xf numFmtId="0" fontId="79" fillId="33" borderId="18" xfId="0" applyFont="1" applyFill="1" applyBorder="1" applyAlignment="1">
      <alignment vertical="center" wrapText="1"/>
    </xf>
    <xf numFmtId="0" fontId="110" fillId="33" borderId="32" xfId="0" applyFont="1" applyFill="1" applyBorder="1" applyAlignment="1">
      <alignment horizontal="center" vertical="center" wrapText="1"/>
    </xf>
    <xf numFmtId="0" fontId="105" fillId="33" borderId="31" xfId="0" applyFont="1" applyFill="1" applyBorder="1" applyAlignment="1">
      <alignment horizontal="center" vertical="center" wrapText="1"/>
    </xf>
    <xf numFmtId="0" fontId="105" fillId="33" borderId="32" xfId="0" applyFont="1" applyFill="1" applyBorder="1" applyAlignment="1">
      <alignment horizontal="center" vertical="center" wrapText="1"/>
    </xf>
    <xf numFmtId="0" fontId="105" fillId="33" borderId="71" xfId="0" applyFont="1" applyFill="1" applyBorder="1" applyAlignment="1">
      <alignment horizontal="center" vertical="center" wrapText="1"/>
    </xf>
    <xf numFmtId="0" fontId="110" fillId="33" borderId="71" xfId="0" applyFont="1" applyFill="1" applyBorder="1" applyAlignment="1">
      <alignment horizontal="center" vertical="center" wrapText="1"/>
    </xf>
    <xf numFmtId="0" fontId="110" fillId="33" borderId="29" xfId="0" applyFont="1" applyFill="1" applyBorder="1" applyAlignment="1">
      <alignment horizontal="center" vertical="center" wrapText="1"/>
    </xf>
    <xf numFmtId="0" fontId="110" fillId="33" borderId="37" xfId="0" applyFont="1" applyFill="1" applyBorder="1" applyAlignment="1">
      <alignment horizontal="center" vertical="center" wrapText="1"/>
    </xf>
    <xf numFmtId="0" fontId="105" fillId="33" borderId="33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110" fillId="33" borderId="58" xfId="0" applyFont="1" applyFill="1" applyBorder="1" applyAlignment="1">
      <alignment horizontal="center" vertical="center" wrapText="1"/>
    </xf>
    <xf numFmtId="0" fontId="110" fillId="33" borderId="40" xfId="0" applyFont="1" applyFill="1" applyBorder="1" applyAlignment="1">
      <alignment horizontal="center" vertical="center" wrapText="1"/>
    </xf>
    <xf numFmtId="0" fontId="110" fillId="33" borderId="42" xfId="0" applyFont="1" applyFill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35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4" fillId="0" borderId="71" xfId="0" applyFont="1" applyBorder="1" applyAlignment="1">
      <alignment horizontal="center" vertical="center" wrapText="1"/>
    </xf>
    <xf numFmtId="0" fontId="80" fillId="0" borderId="33" xfId="0" applyFont="1" applyBorder="1" applyAlignment="1">
      <alignment horizontal="center" vertical="center" wrapText="1"/>
    </xf>
    <xf numFmtId="0" fontId="80" fillId="0" borderId="71" xfId="0" applyFont="1" applyBorder="1" applyAlignment="1">
      <alignment horizontal="center" vertical="center" wrapText="1"/>
    </xf>
    <xf numFmtId="0" fontId="84" fillId="0" borderId="45" xfId="0" applyFont="1" applyFill="1" applyBorder="1" applyAlignment="1">
      <alignment horizontal="center" vertical="center" wrapText="1"/>
    </xf>
    <xf numFmtId="0" fontId="84" fillId="33" borderId="49" xfId="0" applyFont="1" applyFill="1" applyBorder="1" applyAlignment="1">
      <alignment horizontal="center" vertical="center" wrapText="1"/>
    </xf>
    <xf numFmtId="0" fontId="84" fillId="0" borderId="49" xfId="0" applyFont="1" applyFill="1" applyBorder="1" applyAlignment="1">
      <alignment horizontal="center" vertical="center" wrapText="1"/>
    </xf>
    <xf numFmtId="0" fontId="84" fillId="0" borderId="74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vertical="center"/>
    </xf>
    <xf numFmtId="0" fontId="79" fillId="33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84" fillId="33" borderId="13" xfId="0" applyFont="1" applyFill="1" applyBorder="1" applyAlignment="1">
      <alignment horizontal="left" vertical="center" wrapText="1"/>
    </xf>
    <xf numFmtId="0" fontId="84" fillId="33" borderId="13" xfId="0" applyFont="1" applyFill="1" applyBorder="1" applyAlignment="1">
      <alignment vertical="center" wrapText="1"/>
    </xf>
    <xf numFmtId="0" fontId="79" fillId="33" borderId="42" xfId="0" applyFont="1" applyFill="1" applyBorder="1" applyAlignment="1">
      <alignment horizontal="center" vertical="center" wrapText="1"/>
    </xf>
    <xf numFmtId="0" fontId="79" fillId="33" borderId="18" xfId="0" applyFont="1" applyFill="1" applyBorder="1" applyAlignment="1">
      <alignment horizontal="center" vertical="center" wrapText="1"/>
    </xf>
    <xf numFmtId="0" fontId="79" fillId="33" borderId="3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9" fillId="33" borderId="42" xfId="0" applyFont="1" applyFill="1" applyBorder="1" applyAlignment="1">
      <alignment horizontal="center" vertical="center" wrapText="1"/>
    </xf>
    <xf numFmtId="0" fontId="79" fillId="33" borderId="73" xfId="0" applyFont="1" applyFill="1" applyBorder="1" applyAlignment="1">
      <alignment horizontal="center" vertical="center" wrapText="1"/>
    </xf>
    <xf numFmtId="0" fontId="79" fillId="33" borderId="71" xfId="0" applyFont="1" applyFill="1" applyBorder="1" applyAlignment="1">
      <alignment horizontal="center" vertical="center" wrapText="1"/>
    </xf>
    <xf numFmtId="0" fontId="84" fillId="33" borderId="75" xfId="0" applyFont="1" applyFill="1" applyBorder="1" applyAlignment="1">
      <alignment horizontal="center" vertical="center" wrapText="1"/>
    </xf>
    <xf numFmtId="0" fontId="84" fillId="33" borderId="76" xfId="0" applyFont="1" applyFill="1" applyBorder="1" applyAlignment="1">
      <alignment horizontal="center" vertical="center" wrapText="1"/>
    </xf>
    <xf numFmtId="0" fontId="84" fillId="33" borderId="51" xfId="0" applyFont="1" applyFill="1" applyBorder="1" applyAlignment="1">
      <alignment horizontal="center" vertical="center" wrapText="1"/>
    </xf>
    <xf numFmtId="0" fontId="84" fillId="33" borderId="77" xfId="0" applyFont="1" applyFill="1" applyBorder="1" applyAlignment="1">
      <alignment horizontal="center" vertical="center" wrapText="1"/>
    </xf>
    <xf numFmtId="0" fontId="84" fillId="33" borderId="41" xfId="0" applyFont="1" applyFill="1" applyBorder="1" applyAlignment="1">
      <alignment horizontal="center" vertical="center" wrapText="1"/>
    </xf>
    <xf numFmtId="0" fontId="84" fillId="33" borderId="47" xfId="0" applyFont="1" applyFill="1" applyBorder="1" applyAlignment="1">
      <alignment horizontal="center" vertical="center" wrapText="1"/>
    </xf>
    <xf numFmtId="0" fontId="84" fillId="33" borderId="78" xfId="0" applyFont="1" applyFill="1" applyBorder="1" applyAlignment="1">
      <alignment horizontal="center" vertical="center" wrapText="1"/>
    </xf>
    <xf numFmtId="0" fontId="84" fillId="33" borderId="44" xfId="0" applyFont="1" applyFill="1" applyBorder="1" applyAlignment="1">
      <alignment horizontal="center" vertical="center" wrapText="1"/>
    </xf>
    <xf numFmtId="0" fontId="84" fillId="33" borderId="49" xfId="0" applyFont="1" applyFill="1" applyBorder="1" applyAlignment="1">
      <alignment horizontal="center" vertical="center" wrapText="1"/>
    </xf>
    <xf numFmtId="0" fontId="84" fillId="33" borderId="17" xfId="0" applyFont="1" applyFill="1" applyBorder="1" applyAlignment="1">
      <alignment horizontal="center" vertical="center" wrapText="1"/>
    </xf>
    <xf numFmtId="0" fontId="84" fillId="33" borderId="52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0" fontId="105" fillId="0" borderId="79" xfId="0" applyFont="1" applyBorder="1" applyAlignment="1">
      <alignment horizontal="center" vertical="center" wrapText="1"/>
    </xf>
    <xf numFmtId="0" fontId="105" fillId="0" borderId="80" xfId="0" applyFont="1" applyBorder="1" applyAlignment="1">
      <alignment horizontal="center" vertical="center" wrapText="1"/>
    </xf>
    <xf numFmtId="0" fontId="105" fillId="0" borderId="81" xfId="0" applyFont="1" applyBorder="1" applyAlignment="1">
      <alignment horizontal="center" vertical="center" wrapText="1"/>
    </xf>
    <xf numFmtId="0" fontId="105" fillId="0" borderId="82" xfId="0" applyFont="1" applyBorder="1" applyAlignment="1">
      <alignment horizontal="center" vertical="center" wrapText="1"/>
    </xf>
    <xf numFmtId="0" fontId="105" fillId="0" borderId="68" xfId="0" applyFont="1" applyBorder="1" applyAlignment="1">
      <alignment horizontal="center" vertical="center" wrapText="1"/>
    </xf>
    <xf numFmtId="0" fontId="105" fillId="0" borderId="83" xfId="0" applyFont="1" applyBorder="1" applyAlignment="1">
      <alignment horizontal="center" vertical="center" wrapText="1"/>
    </xf>
    <xf numFmtId="0" fontId="80" fillId="0" borderId="84" xfId="0" applyFont="1" applyBorder="1" applyAlignment="1">
      <alignment horizontal="center" wrapText="1"/>
    </xf>
    <xf numFmtId="0" fontId="80" fillId="0" borderId="56" xfId="0" applyFont="1" applyBorder="1" applyAlignment="1">
      <alignment horizontal="center" wrapText="1"/>
    </xf>
    <xf numFmtId="0" fontId="105" fillId="0" borderId="57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05" fillId="0" borderId="85" xfId="0" applyFont="1" applyBorder="1" applyAlignment="1">
      <alignment horizontal="center" vertical="center" wrapText="1"/>
    </xf>
    <xf numFmtId="0" fontId="105" fillId="0" borderId="86" xfId="0" applyFont="1" applyBorder="1" applyAlignment="1">
      <alignment horizontal="center" vertical="center" wrapText="1"/>
    </xf>
    <xf numFmtId="0" fontId="105" fillId="0" borderId="87" xfId="0" applyFont="1" applyBorder="1" applyAlignment="1">
      <alignment horizontal="center" vertical="center" wrapText="1"/>
    </xf>
    <xf numFmtId="0" fontId="105" fillId="0" borderId="16" xfId="0" applyFont="1" applyBorder="1" applyAlignment="1">
      <alignment horizontal="center" vertical="center" wrapText="1"/>
    </xf>
    <xf numFmtId="0" fontId="105" fillId="0" borderId="38" xfId="0" applyFont="1" applyBorder="1" applyAlignment="1">
      <alignment horizontal="center" vertical="center" wrapText="1"/>
    </xf>
    <xf numFmtId="0" fontId="9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83" fillId="0" borderId="0" xfId="0" applyFont="1" applyAlignment="1">
      <alignment horizontal="right"/>
    </xf>
    <xf numFmtId="0" fontId="104" fillId="0" borderId="0" xfId="0" applyFont="1" applyAlignment="1">
      <alignment horizontal="center"/>
    </xf>
    <xf numFmtId="0" fontId="80" fillId="33" borderId="38" xfId="0" applyFont="1" applyFill="1" applyBorder="1" applyAlignment="1">
      <alignment horizontal="center" vertical="center" wrapText="1"/>
    </xf>
    <xf numFmtId="0" fontId="105" fillId="0" borderId="69" xfId="0" applyFont="1" applyBorder="1" applyAlignment="1">
      <alignment horizontal="center" vertical="center" wrapText="1"/>
    </xf>
    <xf numFmtId="0" fontId="105" fillId="0" borderId="15" xfId="0" applyFont="1" applyBorder="1" applyAlignment="1">
      <alignment horizontal="center" vertical="center" wrapText="1"/>
    </xf>
    <xf numFmtId="0" fontId="80" fillId="33" borderId="84" xfId="0" applyFont="1" applyFill="1" applyBorder="1" applyAlignment="1">
      <alignment horizontal="center" wrapText="1"/>
    </xf>
    <xf numFmtId="0" fontId="80" fillId="33" borderId="56" xfId="0" applyFont="1" applyFill="1" applyBorder="1" applyAlignment="1">
      <alignment horizontal="center" wrapText="1"/>
    </xf>
    <xf numFmtId="0" fontId="82" fillId="0" borderId="0" xfId="0" applyFont="1" applyAlignment="1">
      <alignment horizontal="center"/>
    </xf>
    <xf numFmtId="0" fontId="105" fillId="33" borderId="79" xfId="0" applyFont="1" applyFill="1" applyBorder="1" applyAlignment="1">
      <alignment horizontal="center" vertical="center" wrapText="1"/>
    </xf>
    <xf numFmtId="0" fontId="105" fillId="33" borderId="80" xfId="0" applyFont="1" applyFill="1" applyBorder="1" applyAlignment="1">
      <alignment horizontal="center" vertical="center" wrapText="1"/>
    </xf>
    <xf numFmtId="0" fontId="105" fillId="33" borderId="81" xfId="0" applyFont="1" applyFill="1" applyBorder="1" applyAlignment="1">
      <alignment horizontal="center" vertical="center" wrapText="1"/>
    </xf>
    <xf numFmtId="0" fontId="80" fillId="33" borderId="42" xfId="0" applyFont="1" applyFill="1" applyBorder="1" applyAlignment="1">
      <alignment horizontal="center" vertical="center" wrapText="1"/>
    </xf>
    <xf numFmtId="0" fontId="80" fillId="33" borderId="73" xfId="0" applyFont="1" applyFill="1" applyBorder="1" applyAlignment="1">
      <alignment horizontal="center" vertical="center" wrapText="1"/>
    </xf>
    <xf numFmtId="0" fontId="80" fillId="33" borderId="71" xfId="0" applyFont="1" applyFill="1" applyBorder="1" applyAlignment="1">
      <alignment horizontal="center" vertical="center" wrapText="1"/>
    </xf>
    <xf numFmtId="0" fontId="105" fillId="0" borderId="25" xfId="0" applyFont="1" applyBorder="1" applyAlignment="1">
      <alignment horizontal="center" vertical="center" wrapText="1"/>
    </xf>
    <xf numFmtId="0" fontId="79" fillId="33" borderId="18" xfId="0" applyFont="1" applyFill="1" applyBorder="1" applyAlignment="1">
      <alignment horizontal="center" vertical="center" wrapText="1"/>
    </xf>
    <xf numFmtId="0" fontId="79" fillId="33" borderId="44" xfId="0" applyFont="1" applyFill="1" applyBorder="1" applyAlignment="1">
      <alignment horizontal="center" vertical="center" wrapText="1"/>
    </xf>
    <xf numFmtId="0" fontId="84" fillId="0" borderId="84" xfId="0" applyFont="1" applyFill="1" applyBorder="1" applyAlignment="1">
      <alignment horizontal="center" vertical="center" wrapText="1"/>
    </xf>
    <xf numFmtId="0" fontId="84" fillId="0" borderId="56" xfId="0" applyFont="1" applyFill="1" applyBorder="1" applyAlignment="1">
      <alignment horizontal="center" vertical="center" wrapText="1"/>
    </xf>
    <xf numFmtId="0" fontId="104" fillId="33" borderId="0" xfId="0" applyFont="1" applyFill="1" applyAlignment="1">
      <alignment horizontal="center"/>
    </xf>
    <xf numFmtId="0" fontId="105" fillId="33" borderId="86" xfId="0" applyFont="1" applyFill="1" applyBorder="1" applyAlignment="1">
      <alignment horizontal="center" vertical="center" wrapText="1"/>
    </xf>
    <xf numFmtId="0" fontId="105" fillId="33" borderId="87" xfId="0" applyFont="1" applyFill="1" applyBorder="1" applyAlignment="1">
      <alignment horizontal="center" vertical="center" wrapText="1"/>
    </xf>
    <xf numFmtId="0" fontId="105" fillId="33" borderId="16" xfId="0" applyFont="1" applyFill="1" applyBorder="1" applyAlignment="1">
      <alignment horizontal="center" vertical="center" wrapText="1"/>
    </xf>
    <xf numFmtId="0" fontId="105" fillId="33" borderId="38" xfId="0" applyFont="1" applyFill="1" applyBorder="1" applyAlignment="1">
      <alignment horizontal="center" vertical="center" wrapText="1"/>
    </xf>
    <xf numFmtId="0" fontId="79" fillId="33" borderId="38" xfId="0" applyFont="1" applyFill="1" applyBorder="1" applyAlignment="1">
      <alignment horizontal="center" vertical="center" wrapText="1"/>
    </xf>
    <xf numFmtId="0" fontId="110" fillId="33" borderId="58" xfId="0" applyFont="1" applyFill="1" applyBorder="1" applyAlignment="1">
      <alignment horizontal="center" vertical="center" wrapText="1"/>
    </xf>
    <xf numFmtId="0" fontId="110" fillId="33" borderId="41" xfId="0" applyFont="1" applyFill="1" applyBorder="1" applyAlignment="1">
      <alignment horizontal="center" vertical="center" wrapText="1"/>
    </xf>
    <xf numFmtId="0" fontId="110" fillId="33" borderId="42" xfId="0" applyFont="1" applyFill="1" applyBorder="1" applyAlignment="1">
      <alignment horizontal="center" vertical="center" wrapText="1"/>
    </xf>
    <xf numFmtId="0" fontId="110" fillId="33" borderId="73" xfId="0" applyFont="1" applyFill="1" applyBorder="1" applyAlignment="1">
      <alignment horizontal="center" vertical="center" wrapText="1"/>
    </xf>
    <xf numFmtId="0" fontId="110" fillId="33" borderId="71" xfId="0" applyFont="1" applyFill="1" applyBorder="1" applyAlignment="1">
      <alignment horizontal="center" vertical="center" wrapText="1"/>
    </xf>
    <xf numFmtId="0" fontId="105" fillId="0" borderId="66" xfId="0" applyFont="1" applyBorder="1" applyAlignment="1">
      <alignment horizontal="center" vertical="center" wrapText="1"/>
    </xf>
    <xf numFmtId="0" fontId="105" fillId="0" borderId="13" xfId="0" applyFont="1" applyBorder="1" applyAlignment="1">
      <alignment horizontal="center" vertical="center" wrapText="1"/>
    </xf>
    <xf numFmtId="0" fontId="105" fillId="0" borderId="64" xfId="0" applyFont="1" applyBorder="1" applyAlignment="1">
      <alignment horizontal="center" vertical="center" wrapText="1"/>
    </xf>
    <xf numFmtId="0" fontId="105" fillId="0" borderId="88" xfId="0" applyFont="1" applyBorder="1" applyAlignment="1">
      <alignment horizontal="center" vertical="center" wrapText="1"/>
    </xf>
    <xf numFmtId="0" fontId="105" fillId="0" borderId="41" xfId="0" applyFont="1" applyBorder="1" applyAlignment="1">
      <alignment horizontal="center" vertical="center" wrapText="1"/>
    </xf>
    <xf numFmtId="0" fontId="105" fillId="0" borderId="89" xfId="0" applyFont="1" applyBorder="1" applyAlignment="1">
      <alignment horizontal="center" vertical="center" wrapText="1"/>
    </xf>
    <xf numFmtId="0" fontId="84" fillId="33" borderId="90" xfId="0" applyFont="1" applyFill="1" applyBorder="1" applyAlignment="1">
      <alignment horizontal="center" vertical="center" wrapText="1"/>
    </xf>
    <xf numFmtId="0" fontId="84" fillId="33" borderId="73" xfId="0" applyFont="1" applyFill="1" applyBorder="1" applyAlignment="1">
      <alignment horizontal="center" vertical="center" wrapText="1"/>
    </xf>
    <xf numFmtId="0" fontId="84" fillId="33" borderId="74" xfId="0" applyFont="1" applyFill="1" applyBorder="1" applyAlignment="1">
      <alignment horizontal="center" vertical="center" wrapText="1"/>
    </xf>
    <xf numFmtId="0" fontId="110" fillId="33" borderId="40" xfId="0" applyFont="1" applyFill="1" applyBorder="1" applyAlignment="1">
      <alignment horizontal="center" vertical="center" wrapText="1"/>
    </xf>
    <xf numFmtId="0" fontId="110" fillId="33" borderId="76" xfId="0" applyFont="1" applyFill="1" applyBorder="1" applyAlignment="1">
      <alignment horizontal="center" vertical="center" wrapText="1"/>
    </xf>
    <xf numFmtId="0" fontId="110" fillId="33" borderId="33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/>
    </xf>
    <xf numFmtId="0" fontId="105" fillId="33" borderId="68" xfId="0" applyFont="1" applyFill="1" applyBorder="1" applyAlignment="1">
      <alignment horizontal="center" vertical="center" wrapText="1"/>
    </xf>
    <xf numFmtId="0" fontId="84" fillId="0" borderId="91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91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05" fillId="33" borderId="66" xfId="0" applyFont="1" applyFill="1" applyBorder="1" applyAlignment="1">
      <alignment horizontal="center" vertical="center" wrapText="1"/>
    </xf>
    <xf numFmtId="0" fontId="105" fillId="33" borderId="13" xfId="0" applyFont="1" applyFill="1" applyBorder="1" applyAlignment="1">
      <alignment horizontal="center" vertical="center" wrapText="1"/>
    </xf>
    <xf numFmtId="0" fontId="105" fillId="33" borderId="64" xfId="0" applyFont="1" applyFill="1" applyBorder="1" applyAlignment="1">
      <alignment horizontal="center" vertical="center" wrapText="1"/>
    </xf>
    <xf numFmtId="0" fontId="111" fillId="0" borderId="0" xfId="0" applyFont="1" applyFill="1" applyAlignment="1">
      <alignment horizontal="center"/>
    </xf>
    <xf numFmtId="0" fontId="105" fillId="33" borderId="82" xfId="0" applyFont="1" applyFill="1" applyBorder="1" applyAlignment="1">
      <alignment horizontal="center" vertical="center" wrapText="1"/>
    </xf>
    <xf numFmtId="0" fontId="105" fillId="33" borderId="83" xfId="0" applyFont="1" applyFill="1" applyBorder="1" applyAlignment="1">
      <alignment horizontal="center" vertical="center" wrapText="1"/>
    </xf>
    <xf numFmtId="0" fontId="108" fillId="33" borderId="0" xfId="0" applyFont="1" applyFill="1" applyAlignment="1">
      <alignment horizontal="center"/>
    </xf>
    <xf numFmtId="0" fontId="79" fillId="0" borderId="0" xfId="0" applyFont="1" applyAlignment="1">
      <alignment/>
    </xf>
    <xf numFmtId="0" fontId="105" fillId="33" borderId="25" xfId="0" applyFont="1" applyFill="1" applyBorder="1" applyAlignment="1">
      <alignment horizontal="center" vertical="center" wrapText="1"/>
    </xf>
    <xf numFmtId="0" fontId="105" fillId="33" borderId="88" xfId="0" applyFont="1" applyFill="1" applyBorder="1" applyAlignment="1">
      <alignment horizontal="center" vertical="center" wrapText="1"/>
    </xf>
    <xf numFmtId="0" fontId="105" fillId="33" borderId="41" xfId="0" applyFont="1" applyFill="1" applyBorder="1" applyAlignment="1">
      <alignment horizontal="center" vertical="center" wrapText="1"/>
    </xf>
    <xf numFmtId="0" fontId="105" fillId="33" borderId="89" xfId="0" applyFont="1" applyFill="1" applyBorder="1" applyAlignment="1">
      <alignment horizontal="center" vertical="center" wrapText="1"/>
    </xf>
    <xf numFmtId="0" fontId="79" fillId="0" borderId="78" xfId="0" applyFont="1" applyBorder="1" applyAlignment="1">
      <alignment horizontal="center" vertical="center" wrapText="1"/>
    </xf>
    <xf numFmtId="0" fontId="79" fillId="0" borderId="44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105" fillId="0" borderId="92" xfId="0" applyFont="1" applyBorder="1" applyAlignment="1">
      <alignment horizontal="center" vertical="center" wrapText="1"/>
    </xf>
    <xf numFmtId="0" fontId="105" fillId="0" borderId="93" xfId="0" applyFont="1" applyBorder="1" applyAlignment="1">
      <alignment horizontal="center" vertical="center" wrapText="1"/>
    </xf>
    <xf numFmtId="0" fontId="105" fillId="0" borderId="94" xfId="0" applyFont="1" applyBorder="1" applyAlignment="1">
      <alignment horizontal="center" vertical="center" wrapText="1"/>
    </xf>
    <xf numFmtId="0" fontId="105" fillId="0" borderId="37" xfId="0" applyFont="1" applyBorder="1" applyAlignment="1">
      <alignment horizontal="center" vertical="center" wrapText="1"/>
    </xf>
    <xf numFmtId="0" fontId="112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8"/>
  <sheetViews>
    <sheetView tabSelected="1" view="pageBreakPreview" zoomScale="78" zoomScaleNormal="78" zoomScaleSheetLayoutView="78" zoomScalePageLayoutView="78" workbookViewId="0" topLeftCell="A1">
      <selection activeCell="Q10" sqref="Q10"/>
    </sheetView>
  </sheetViews>
  <sheetFormatPr defaultColWidth="8.8984375" defaultRowHeight="14.25"/>
  <cols>
    <col min="1" max="1" width="4.5" style="1" customWidth="1"/>
    <col min="2" max="2" width="32.8984375" style="87" customWidth="1"/>
    <col min="3" max="3" width="12.09765625" style="31" customWidth="1"/>
    <col min="4" max="4" width="7.8984375" style="31" customWidth="1"/>
    <col min="5" max="5" width="10.09765625" style="31" customWidth="1"/>
    <col min="6" max="8" width="8.8984375" style="31" customWidth="1"/>
    <col min="9" max="9" width="11.3984375" style="31" customWidth="1"/>
    <col min="10" max="10" width="10.59765625" style="31" customWidth="1"/>
    <col min="11" max="11" width="10" style="31" bestFit="1" customWidth="1"/>
    <col min="12" max="12" width="11.09765625" style="31" customWidth="1"/>
    <col min="13" max="13" width="11.3984375" style="31" customWidth="1"/>
    <col min="14" max="14" width="11.69921875" style="31" customWidth="1"/>
    <col min="15" max="15" width="9.69921875" style="31" bestFit="1" customWidth="1"/>
    <col min="16" max="16" width="10" style="31" customWidth="1"/>
    <col min="17" max="17" width="8.3984375" style="31" customWidth="1"/>
    <col min="18" max="18" width="8.3984375" style="67" customWidth="1"/>
    <col min="19" max="19" width="9.5" style="31" customWidth="1"/>
    <col min="20" max="20" width="8.3984375" style="31" customWidth="1"/>
    <col min="21" max="21" width="13.3984375" style="31" customWidth="1"/>
    <col min="22" max="22" width="13.09765625" style="31" customWidth="1"/>
    <col min="23" max="23" width="18.5" style="90" customWidth="1"/>
    <col min="24" max="24" width="8.8984375" style="90" customWidth="1"/>
    <col min="25" max="16384" width="8.8984375" style="31" customWidth="1"/>
  </cols>
  <sheetData>
    <row r="1" spans="1:25" ht="34.5" customHeight="1">
      <c r="A1" s="26"/>
      <c r="B1" s="27"/>
      <c r="C1" s="28" t="s">
        <v>128</v>
      </c>
      <c r="D1" s="29"/>
      <c r="E1" s="29" t="s">
        <v>192</v>
      </c>
      <c r="F1" s="29"/>
      <c r="G1" s="29"/>
      <c r="H1" s="29"/>
      <c r="I1" s="29"/>
      <c r="J1" s="29"/>
      <c r="K1" s="29"/>
      <c r="L1" s="29"/>
      <c r="M1" s="29"/>
      <c r="N1" s="29"/>
      <c r="O1" s="445" t="s">
        <v>195</v>
      </c>
      <c r="P1" s="445"/>
      <c r="Q1" s="445"/>
      <c r="R1" s="445"/>
      <c r="S1" s="445"/>
      <c r="T1" s="445"/>
      <c r="U1" s="445"/>
      <c r="V1" s="445"/>
      <c r="W1" s="445"/>
      <c r="X1" s="30"/>
      <c r="Y1" s="28"/>
    </row>
    <row r="2" spans="1:25" ht="25.5">
      <c r="A2" s="26"/>
      <c r="B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75"/>
      <c r="P2" s="375"/>
      <c r="Q2" s="375"/>
      <c r="R2" s="375"/>
      <c r="S2" s="375"/>
      <c r="T2" s="375"/>
      <c r="U2" s="375"/>
      <c r="V2" s="375"/>
      <c r="W2" s="375"/>
      <c r="X2" s="32"/>
      <c r="Y2" s="33"/>
    </row>
    <row r="3" spans="1:25" ht="25.5">
      <c r="A3" s="26"/>
      <c r="B3" s="34" t="s">
        <v>176</v>
      </c>
      <c r="C3" s="35"/>
      <c r="D3" s="35"/>
      <c r="E3" s="35"/>
      <c r="F3" s="35"/>
      <c r="G3" s="35"/>
      <c r="H3" s="35"/>
      <c r="I3" s="35"/>
      <c r="J3" s="29"/>
      <c r="K3" s="29"/>
      <c r="L3" s="29"/>
      <c r="M3" s="29"/>
      <c r="N3" s="29"/>
      <c r="O3" s="29"/>
      <c r="P3" s="29"/>
      <c r="Q3" s="29"/>
      <c r="R3" s="36"/>
      <c r="S3" s="29"/>
      <c r="T3" s="29"/>
      <c r="U3" s="29"/>
      <c r="V3" s="29"/>
      <c r="W3" s="37"/>
      <c r="X3" s="37"/>
      <c r="Y3" s="38"/>
    </row>
    <row r="4" spans="1:25" ht="25.5">
      <c r="A4" s="26"/>
      <c r="B4" s="382" t="s">
        <v>34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29"/>
      <c r="W4" s="39"/>
      <c r="X4" s="39"/>
      <c r="Y4" s="38"/>
    </row>
    <row r="5" spans="1:25" ht="25.5">
      <c r="A5" s="26"/>
      <c r="B5" s="382" t="s">
        <v>35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29"/>
      <c r="W5" s="39"/>
      <c r="X5" s="39"/>
      <c r="Y5" s="38"/>
    </row>
    <row r="6" spans="1:25" ht="25.5">
      <c r="A6" s="26"/>
      <c r="B6" s="40"/>
      <c r="C6" s="35"/>
      <c r="D6" s="35"/>
      <c r="E6" s="35"/>
      <c r="F6" s="35"/>
      <c r="G6" s="35"/>
      <c r="H6" s="35"/>
      <c r="I6" s="35"/>
      <c r="J6" s="41"/>
      <c r="K6" s="41"/>
      <c r="L6" s="41"/>
      <c r="M6" s="41"/>
      <c r="N6" s="41"/>
      <c r="O6" s="41"/>
      <c r="P6" s="41"/>
      <c r="Q6" s="41"/>
      <c r="R6" s="42"/>
      <c r="S6" s="41"/>
      <c r="T6" s="41"/>
      <c r="U6" s="41"/>
      <c r="V6" s="41"/>
      <c r="W6" s="43"/>
      <c r="X6" s="37"/>
      <c r="Y6" s="38"/>
    </row>
    <row r="7" spans="1:25" ht="25.5">
      <c r="A7" s="44"/>
      <c r="B7" s="422" t="s">
        <v>190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29"/>
      <c r="W7" s="37"/>
      <c r="X7" s="37"/>
      <c r="Y7" s="38"/>
    </row>
    <row r="8" spans="1:25" ht="25.5">
      <c r="A8" s="26"/>
      <c r="B8" s="382" t="s">
        <v>18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45"/>
      <c r="W8" s="43"/>
      <c r="X8" s="43"/>
      <c r="Y8" s="38"/>
    </row>
    <row r="9" spans="1:25" ht="27">
      <c r="A9" s="26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8"/>
      <c r="R9" s="36"/>
      <c r="S9" s="48"/>
      <c r="T9" s="48"/>
      <c r="U9" s="48"/>
      <c r="V9" s="45"/>
      <c r="W9" s="43"/>
      <c r="X9" s="43"/>
      <c r="Y9" s="38"/>
    </row>
    <row r="10" spans="1:25" ht="27">
      <c r="A10" s="26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  <c r="Q10" s="48"/>
      <c r="R10" s="36"/>
      <c r="S10" s="48"/>
      <c r="T10" s="48"/>
      <c r="U10" s="48"/>
      <c r="V10" s="45"/>
      <c r="W10" s="43"/>
      <c r="X10" s="43"/>
      <c r="Y10" s="38"/>
    </row>
    <row r="11" spans="1:25" ht="25.5" customHeight="1">
      <c r="A11" s="26"/>
      <c r="B11" s="49"/>
      <c r="C11" s="50"/>
      <c r="D11" s="50"/>
      <c r="E11" s="50"/>
      <c r="F11" s="50"/>
      <c r="G11" s="51" t="s">
        <v>20</v>
      </c>
      <c r="H11" s="50"/>
      <c r="I11" s="50"/>
      <c r="J11" s="50"/>
      <c r="K11" s="50"/>
      <c r="L11" s="52"/>
      <c r="M11" s="52">
        <f>SUM(C68+C110+C145+C183+C216)</f>
        <v>7673</v>
      </c>
      <c r="N11" s="52"/>
      <c r="O11" s="52"/>
      <c r="P11" s="53"/>
      <c r="Q11" s="54"/>
      <c r="R11" s="55"/>
      <c r="S11" s="54"/>
      <c r="T11" s="54"/>
      <c r="U11" s="45"/>
      <c r="V11" s="45"/>
      <c r="W11" s="37"/>
      <c r="X11" s="37"/>
      <c r="Y11" s="38"/>
    </row>
    <row r="12" spans="1:25" ht="25.5" customHeight="1">
      <c r="A12" s="26"/>
      <c r="B12" s="49"/>
      <c r="C12" s="50"/>
      <c r="D12" s="50"/>
      <c r="E12" s="50"/>
      <c r="F12" s="50"/>
      <c r="G12" s="51" t="s">
        <v>121</v>
      </c>
      <c r="H12" s="50"/>
      <c r="I12" s="50"/>
      <c r="J12" s="50"/>
      <c r="K12" s="50"/>
      <c r="L12" s="52"/>
      <c r="M12" s="52"/>
      <c r="N12" s="52"/>
      <c r="O12" s="52"/>
      <c r="P12" s="53"/>
      <c r="Q12" s="54"/>
      <c r="R12" s="55"/>
      <c r="S12" s="54"/>
      <c r="T12" s="54"/>
      <c r="U12" s="45"/>
      <c r="V12" s="45"/>
      <c r="W12" s="37"/>
      <c r="X12" s="37"/>
      <c r="Y12" s="38"/>
    </row>
    <row r="13" spans="1:25" ht="27">
      <c r="A13" s="26"/>
      <c r="B13" s="49"/>
      <c r="C13" s="50"/>
      <c r="D13" s="50"/>
      <c r="E13" s="50"/>
      <c r="F13" s="50"/>
      <c r="G13" s="56" t="s">
        <v>118</v>
      </c>
      <c r="H13" s="56"/>
      <c r="I13" s="56"/>
      <c r="J13" s="56"/>
      <c r="K13" s="56"/>
      <c r="L13" s="53"/>
      <c r="M13" s="57">
        <f>SUM(M11-M16-I68-O68-I110-O110-I145-O145-I183-O183-I214-O214)</f>
        <v>3758</v>
      </c>
      <c r="N13" s="57">
        <f>SUM(M11-M16-I68-O68-I110-O110-I145-O145-I183-O183-I214-O215)</f>
        <v>3763</v>
      </c>
      <c r="O13" s="53">
        <f>SUM(M11-M16-I68-O68-I110-O110-I145-O145-I183-O183-I214-O216)</f>
        <v>3778</v>
      </c>
      <c r="P13" s="57"/>
      <c r="Q13" s="53"/>
      <c r="R13" s="58"/>
      <c r="S13" s="53"/>
      <c r="T13" s="53"/>
      <c r="U13" s="56"/>
      <c r="V13" s="56"/>
      <c r="W13" s="37"/>
      <c r="X13" s="37"/>
      <c r="Y13" s="38"/>
    </row>
    <row r="14" spans="1:25" ht="20.25" customHeight="1">
      <c r="A14" s="26"/>
      <c r="B14" s="49"/>
      <c r="C14" s="50"/>
      <c r="D14" s="50"/>
      <c r="E14" s="50"/>
      <c r="F14" s="50"/>
      <c r="G14" s="374" t="s">
        <v>119</v>
      </c>
      <c r="H14" s="374"/>
      <c r="I14" s="374"/>
      <c r="J14" s="374"/>
      <c r="K14" s="374"/>
      <c r="M14" s="59"/>
      <c r="N14" s="59"/>
      <c r="O14" s="50"/>
      <c r="P14" s="53"/>
      <c r="Q14" s="54"/>
      <c r="R14" s="55"/>
      <c r="S14" s="54"/>
      <c r="T14" s="54"/>
      <c r="U14" s="45"/>
      <c r="V14" s="45"/>
      <c r="W14" s="37"/>
      <c r="X14" s="37"/>
      <c r="Y14" s="38"/>
    </row>
    <row r="15" spans="1:25" ht="27">
      <c r="A15" s="26"/>
      <c r="B15" s="49"/>
      <c r="C15" s="50"/>
      <c r="D15" s="50"/>
      <c r="E15" s="50"/>
      <c r="F15" s="50"/>
      <c r="G15" s="373"/>
      <c r="H15" s="374"/>
      <c r="I15" s="374"/>
      <c r="J15" s="374"/>
      <c r="K15" s="60"/>
      <c r="L15" s="61"/>
      <c r="M15" s="62"/>
      <c r="N15" s="62"/>
      <c r="O15" s="50"/>
      <c r="P15" s="53"/>
      <c r="Q15" s="54"/>
      <c r="R15" s="55"/>
      <c r="S15" s="54"/>
      <c r="T15" s="54"/>
      <c r="U15" s="45"/>
      <c r="V15" s="45"/>
      <c r="W15" s="37"/>
      <c r="X15" s="37"/>
      <c r="Y15" s="38"/>
    </row>
    <row r="16" spans="1:25" ht="27">
      <c r="A16" s="26"/>
      <c r="B16" s="49"/>
      <c r="C16" s="50"/>
      <c r="D16" s="50"/>
      <c r="E16" s="50"/>
      <c r="F16" s="50"/>
      <c r="G16" s="51" t="s">
        <v>19</v>
      </c>
      <c r="H16" s="50"/>
      <c r="I16" s="50"/>
      <c r="J16" s="50"/>
      <c r="K16" s="53"/>
      <c r="M16" s="53">
        <f>SUM(C67+C109+C138+C139+C169+C170+C201)</f>
        <v>1560</v>
      </c>
      <c r="N16" s="63"/>
      <c r="P16" s="53" t="s">
        <v>168</v>
      </c>
      <c r="Q16" s="54"/>
      <c r="R16" s="55"/>
      <c r="S16" s="54">
        <v>58</v>
      </c>
      <c r="T16" s="54"/>
      <c r="U16" s="64"/>
      <c r="V16" s="45"/>
      <c r="W16" s="37"/>
      <c r="X16" s="37"/>
      <c r="Y16" s="38"/>
    </row>
    <row r="17" spans="1:25" ht="28.5" customHeight="1">
      <c r="A17" s="26"/>
      <c r="B17" s="65"/>
      <c r="C17" s="53"/>
      <c r="D17" s="66"/>
      <c r="E17" s="53"/>
      <c r="F17" s="53"/>
      <c r="G17" s="51"/>
      <c r="H17" s="50"/>
      <c r="I17" s="50"/>
      <c r="J17" s="50"/>
      <c r="K17" s="53"/>
      <c r="L17" s="53"/>
      <c r="M17" s="53"/>
      <c r="W17" s="37"/>
      <c r="X17" s="37"/>
      <c r="Y17" s="38"/>
    </row>
    <row r="18" spans="1:25" ht="30" customHeight="1">
      <c r="A18" s="26"/>
      <c r="B18" s="423"/>
      <c r="C18" s="423"/>
      <c r="D18" s="66"/>
      <c r="E18" s="53"/>
      <c r="F18" s="53"/>
      <c r="G18" s="51" t="s">
        <v>39</v>
      </c>
      <c r="H18" s="53"/>
      <c r="I18" s="53"/>
      <c r="J18" s="53"/>
      <c r="K18" s="53"/>
      <c r="M18" s="53">
        <v>300</v>
      </c>
      <c r="W18" s="68"/>
      <c r="X18" s="68"/>
      <c r="Y18" s="69"/>
    </row>
    <row r="19" spans="1:25" ht="31.5">
      <c r="A19" s="26"/>
      <c r="B19" s="70"/>
      <c r="C19" s="53"/>
      <c r="D19" s="66"/>
      <c r="E19" s="53"/>
      <c r="F19" s="53"/>
      <c r="G19" s="51"/>
      <c r="H19" s="50"/>
      <c r="I19" s="50"/>
      <c r="J19" s="50"/>
      <c r="K19" s="53"/>
      <c r="L19" s="53"/>
      <c r="M19" s="53"/>
      <c r="N19" s="71"/>
      <c r="O19" s="53"/>
      <c r="P19" s="53"/>
      <c r="Q19" s="53"/>
      <c r="R19" s="58"/>
      <c r="S19" s="53"/>
      <c r="T19" s="53"/>
      <c r="U19" s="53"/>
      <c r="V19" s="72"/>
      <c r="W19" s="68"/>
      <c r="X19" s="68"/>
      <c r="Y19" s="69"/>
    </row>
    <row r="20" spans="1:25" ht="31.5">
      <c r="A20" s="73"/>
      <c r="B20" s="70"/>
      <c r="C20" s="53"/>
      <c r="D20" s="66"/>
      <c r="E20" s="53"/>
      <c r="F20" s="53"/>
      <c r="G20" s="424" t="s">
        <v>169</v>
      </c>
      <c r="H20" s="425"/>
      <c r="I20" s="425"/>
      <c r="J20" s="425"/>
      <c r="K20" s="425"/>
      <c r="L20" s="425"/>
      <c r="M20" s="63">
        <f>SUM(C61+C60)</f>
        <v>64</v>
      </c>
      <c r="N20" s="53"/>
      <c r="O20" s="53" t="s">
        <v>44</v>
      </c>
      <c r="P20" s="53"/>
      <c r="Q20" s="74"/>
      <c r="R20" s="75"/>
      <c r="S20" s="74"/>
      <c r="T20" s="74"/>
      <c r="U20" s="74"/>
      <c r="V20" s="76"/>
      <c r="W20" s="77"/>
      <c r="X20" s="77"/>
      <c r="Y20" s="78"/>
    </row>
    <row r="21" spans="1:25" ht="31.5">
      <c r="A21" s="73"/>
      <c r="B21" s="70"/>
      <c r="C21" s="53"/>
      <c r="D21" s="66"/>
      <c r="E21" s="53"/>
      <c r="F21" s="53"/>
      <c r="G21" s="79" t="s">
        <v>122</v>
      </c>
      <c r="H21" s="79"/>
      <c r="I21" s="79"/>
      <c r="J21" s="79"/>
      <c r="K21" s="80"/>
      <c r="L21" s="74"/>
      <c r="M21" s="74"/>
      <c r="R21" s="67" t="s">
        <v>44</v>
      </c>
      <c r="W21" s="77"/>
      <c r="X21" s="77"/>
      <c r="Y21" s="78"/>
    </row>
    <row r="22" spans="1:25" ht="31.5">
      <c r="A22" s="73"/>
      <c r="B22" s="46"/>
      <c r="C22" s="35"/>
      <c r="D22" s="81"/>
      <c r="E22" s="35"/>
      <c r="F22" s="35"/>
      <c r="L22" s="82"/>
      <c r="M22" s="74"/>
      <c r="R22" s="83"/>
      <c r="S22" s="79"/>
      <c r="T22" s="79"/>
      <c r="U22" s="79"/>
      <c r="V22" s="53"/>
      <c r="W22" s="84"/>
      <c r="X22" s="84"/>
      <c r="Y22" s="85"/>
    </row>
    <row r="23" spans="1:25" ht="31.5">
      <c r="A23" s="73"/>
      <c r="B23" s="46"/>
      <c r="C23" s="35"/>
      <c r="D23" s="81"/>
      <c r="E23" s="35"/>
      <c r="F23" s="35"/>
      <c r="N23" s="340" t="s">
        <v>193</v>
      </c>
      <c r="O23" s="341"/>
      <c r="P23" s="341"/>
      <c r="Q23" s="341"/>
      <c r="R23" s="342"/>
      <c r="S23" s="341"/>
      <c r="T23" s="74"/>
      <c r="U23" s="74"/>
      <c r="V23" s="80"/>
      <c r="W23" s="84"/>
      <c r="X23" s="84"/>
      <c r="Y23" s="85"/>
    </row>
    <row r="24" spans="1:25" ht="31.5">
      <c r="A24" s="73"/>
      <c r="B24" s="46"/>
      <c r="C24" s="35"/>
      <c r="D24" s="81"/>
      <c r="E24" s="35"/>
      <c r="F24" s="35"/>
      <c r="N24" s="429"/>
      <c r="O24" s="429"/>
      <c r="P24" s="429"/>
      <c r="Q24" s="429"/>
      <c r="R24" s="429"/>
      <c r="S24" s="429"/>
      <c r="T24" s="74"/>
      <c r="U24" s="74"/>
      <c r="V24" s="80"/>
      <c r="W24" s="84"/>
      <c r="X24" s="84"/>
      <c r="Y24" s="85"/>
    </row>
    <row r="25" spans="1:25" ht="31.5">
      <c r="A25" s="73"/>
      <c r="B25" s="46"/>
      <c r="C25" s="35"/>
      <c r="D25" s="81"/>
      <c r="E25" s="35"/>
      <c r="F25" s="35"/>
      <c r="N25" t="s">
        <v>194</v>
      </c>
      <c r="O25" s="86"/>
      <c r="P25" s="86"/>
      <c r="Q25" s="86"/>
      <c r="W25" s="84"/>
      <c r="X25" s="84"/>
      <c r="Y25" s="85"/>
    </row>
    <row r="26" spans="5:20" ht="20.25">
      <c r="E26" s="357" t="s">
        <v>120</v>
      </c>
      <c r="F26" s="357"/>
      <c r="G26" s="357"/>
      <c r="H26" s="357"/>
      <c r="I26" s="357"/>
      <c r="J26" s="357"/>
      <c r="K26" s="357"/>
      <c r="L26" s="357"/>
      <c r="M26" s="357"/>
      <c r="N26" s="88"/>
      <c r="O26" s="88"/>
      <c r="P26" s="88"/>
      <c r="Q26" s="88"/>
      <c r="R26" s="89"/>
      <c r="S26" s="88"/>
      <c r="T26" s="88"/>
    </row>
    <row r="27" spans="6:20" ht="20.25">
      <c r="F27" s="357" t="s">
        <v>16</v>
      </c>
      <c r="G27" s="357"/>
      <c r="H27" s="357"/>
      <c r="I27" s="357"/>
      <c r="J27" s="357"/>
      <c r="K27" s="357"/>
      <c r="L27" s="88"/>
      <c r="M27" s="88"/>
      <c r="N27" s="88"/>
      <c r="O27" s="88"/>
      <c r="P27" s="88"/>
      <c r="Q27" s="88"/>
      <c r="R27" s="89"/>
      <c r="S27" s="88"/>
      <c r="T27" s="88"/>
    </row>
    <row r="28" spans="6:20" ht="20.25">
      <c r="F28" s="357" t="s">
        <v>17</v>
      </c>
      <c r="G28" s="357"/>
      <c r="H28" s="357"/>
      <c r="I28" s="357"/>
      <c r="J28" s="357"/>
      <c r="K28" s="357"/>
      <c r="L28" s="88"/>
      <c r="M28" s="88"/>
      <c r="N28" s="88"/>
      <c r="O28" s="88"/>
      <c r="P28" s="376" t="s">
        <v>126</v>
      </c>
      <c r="Q28" s="376"/>
      <c r="R28" s="91"/>
      <c r="S28" s="92"/>
      <c r="T28" s="92"/>
    </row>
    <row r="29" ht="15" thickBot="1"/>
    <row r="30" spans="1:22" ht="14.25" customHeight="1" thickTop="1">
      <c r="A30" s="369" t="s">
        <v>0</v>
      </c>
      <c r="B30" s="405" t="s">
        <v>1</v>
      </c>
      <c r="C30" s="408" t="s">
        <v>2</v>
      </c>
      <c r="D30" s="358" t="s">
        <v>3</v>
      </c>
      <c r="E30" s="359"/>
      <c r="F30" s="359"/>
      <c r="G30" s="359"/>
      <c r="H30" s="359"/>
      <c r="I30" s="360"/>
      <c r="J30" s="359" t="s">
        <v>4</v>
      </c>
      <c r="K30" s="359"/>
      <c r="L30" s="359"/>
      <c r="M30" s="359"/>
      <c r="N30" s="359"/>
      <c r="O30" s="359"/>
      <c r="P30" s="358" t="s">
        <v>39</v>
      </c>
      <c r="Q30" s="359"/>
      <c r="R30" s="359"/>
      <c r="S30" s="359"/>
      <c r="T30" s="360"/>
      <c r="U30" s="378" t="s">
        <v>5</v>
      </c>
      <c r="V30" s="370"/>
    </row>
    <row r="31" spans="1:22" ht="3" customHeight="1">
      <c r="A31" s="371"/>
      <c r="B31" s="406"/>
      <c r="C31" s="409"/>
      <c r="D31" s="361"/>
      <c r="E31" s="362"/>
      <c r="F31" s="362"/>
      <c r="G31" s="362"/>
      <c r="H31" s="362"/>
      <c r="I31" s="363"/>
      <c r="J31" s="362"/>
      <c r="K31" s="362"/>
      <c r="L31" s="362"/>
      <c r="M31" s="362"/>
      <c r="N31" s="362"/>
      <c r="O31" s="362"/>
      <c r="P31" s="361"/>
      <c r="Q31" s="362"/>
      <c r="R31" s="362"/>
      <c r="S31" s="362"/>
      <c r="T31" s="363"/>
      <c r="U31" s="379"/>
      <c r="V31" s="372"/>
    </row>
    <row r="32" spans="1:22" ht="26.25" thickBot="1">
      <c r="A32" s="389"/>
      <c r="B32" s="407"/>
      <c r="C32" s="410"/>
      <c r="D32" s="93" t="s">
        <v>6</v>
      </c>
      <c r="E32" s="94" t="s">
        <v>7</v>
      </c>
      <c r="F32" s="95" t="s">
        <v>37</v>
      </c>
      <c r="G32" s="96" t="s">
        <v>41</v>
      </c>
      <c r="H32" s="96" t="s">
        <v>38</v>
      </c>
      <c r="I32" s="97" t="s">
        <v>36</v>
      </c>
      <c r="J32" s="98" t="s">
        <v>6</v>
      </c>
      <c r="K32" s="94" t="s">
        <v>7</v>
      </c>
      <c r="L32" s="95" t="s">
        <v>37</v>
      </c>
      <c r="M32" s="96" t="s">
        <v>41</v>
      </c>
      <c r="N32" s="96" t="s">
        <v>38</v>
      </c>
      <c r="O32" s="99" t="s">
        <v>36</v>
      </c>
      <c r="P32" s="100" t="s">
        <v>166</v>
      </c>
      <c r="Q32" s="101" t="s">
        <v>167</v>
      </c>
      <c r="R32" s="102" t="s">
        <v>179</v>
      </c>
      <c r="S32" s="100" t="s">
        <v>177</v>
      </c>
      <c r="T32" s="101" t="s">
        <v>178</v>
      </c>
      <c r="U32" s="103" t="s">
        <v>8</v>
      </c>
      <c r="V32" s="101" t="s">
        <v>9</v>
      </c>
    </row>
    <row r="33" spans="1:22" ht="15.75" thickBot="1" thickTop="1">
      <c r="A33" s="441"/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3"/>
    </row>
    <row r="34" spans="1:24" s="115" customFormat="1" ht="14.25">
      <c r="A34" s="104">
        <v>1</v>
      </c>
      <c r="B34" s="105" t="s">
        <v>108</v>
      </c>
      <c r="C34" s="106">
        <f>SUM(D34:O34)</f>
        <v>175</v>
      </c>
      <c r="D34" s="107">
        <v>25</v>
      </c>
      <c r="E34" s="108"/>
      <c r="F34" s="108">
        <v>30</v>
      </c>
      <c r="G34" s="108"/>
      <c r="H34" s="109"/>
      <c r="I34" s="106">
        <v>20</v>
      </c>
      <c r="J34" s="107">
        <v>27</v>
      </c>
      <c r="K34" s="108"/>
      <c r="L34" s="108">
        <v>30</v>
      </c>
      <c r="M34" s="108"/>
      <c r="N34" s="108"/>
      <c r="O34" s="109">
        <v>43</v>
      </c>
      <c r="P34" s="110">
        <v>2</v>
      </c>
      <c r="Q34" s="109">
        <v>5</v>
      </c>
      <c r="R34" s="106">
        <f>SUM(P34:Q34)</f>
        <v>7</v>
      </c>
      <c r="S34" s="111">
        <v>4.5</v>
      </c>
      <c r="T34" s="112">
        <v>2.5</v>
      </c>
      <c r="U34" s="113"/>
      <c r="V34" s="114" t="s">
        <v>100</v>
      </c>
      <c r="W34" s="90"/>
      <c r="X34" s="90"/>
    </row>
    <row r="35" spans="1:24" s="115" customFormat="1" ht="14.25">
      <c r="A35" s="116">
        <v>2</v>
      </c>
      <c r="B35" s="117" t="s">
        <v>10</v>
      </c>
      <c r="C35" s="118">
        <f aca="true" t="shared" si="0" ref="C35:C67">SUM(D35:O35)</f>
        <v>25</v>
      </c>
      <c r="D35" s="119">
        <v>6</v>
      </c>
      <c r="E35" s="6"/>
      <c r="F35" s="6">
        <v>10</v>
      </c>
      <c r="G35" s="6"/>
      <c r="H35" s="7"/>
      <c r="I35" s="118">
        <v>9</v>
      </c>
      <c r="J35" s="119"/>
      <c r="K35" s="6"/>
      <c r="L35" s="6"/>
      <c r="M35" s="6"/>
      <c r="N35" s="6"/>
      <c r="O35" s="7"/>
      <c r="P35" s="13">
        <v>0.5</v>
      </c>
      <c r="Q35" s="7">
        <v>0.5</v>
      </c>
      <c r="R35" s="120">
        <f aca="true" t="shared" si="1" ref="R35:R67">SUM(P35:Q35)</f>
        <v>1</v>
      </c>
      <c r="S35" s="13">
        <v>0.5</v>
      </c>
      <c r="T35" s="121">
        <v>0.5</v>
      </c>
      <c r="U35" s="12" t="s">
        <v>99</v>
      </c>
      <c r="V35" s="122"/>
      <c r="W35" s="90"/>
      <c r="X35" s="90"/>
    </row>
    <row r="36" spans="1:24" s="115" customFormat="1" ht="14.25">
      <c r="A36" s="116">
        <v>3</v>
      </c>
      <c r="B36" s="117" t="s">
        <v>77</v>
      </c>
      <c r="C36" s="118">
        <f t="shared" si="0"/>
        <v>25</v>
      </c>
      <c r="D36" s="119">
        <v>6</v>
      </c>
      <c r="E36" s="6"/>
      <c r="F36" s="6">
        <v>10</v>
      </c>
      <c r="G36" s="6"/>
      <c r="H36" s="7"/>
      <c r="I36" s="118">
        <v>9</v>
      </c>
      <c r="J36" s="119"/>
      <c r="K36" s="6"/>
      <c r="L36" s="6"/>
      <c r="M36" s="6"/>
      <c r="N36" s="6"/>
      <c r="O36" s="7"/>
      <c r="P36" s="13">
        <v>0.5</v>
      </c>
      <c r="Q36" s="7">
        <v>0.5</v>
      </c>
      <c r="R36" s="120">
        <f t="shared" si="1"/>
        <v>1</v>
      </c>
      <c r="S36" s="13">
        <v>0.5</v>
      </c>
      <c r="T36" s="121">
        <v>0.5</v>
      </c>
      <c r="U36" s="12" t="s">
        <v>99</v>
      </c>
      <c r="V36" s="122"/>
      <c r="W36" s="90"/>
      <c r="X36" s="90"/>
    </row>
    <row r="37" spans="1:24" s="115" customFormat="1" ht="15.75" customHeight="1">
      <c r="A37" s="116">
        <v>4</v>
      </c>
      <c r="B37" s="117" t="s">
        <v>109</v>
      </c>
      <c r="C37" s="118">
        <f t="shared" si="0"/>
        <v>100</v>
      </c>
      <c r="D37" s="119"/>
      <c r="E37" s="6"/>
      <c r="F37" s="6"/>
      <c r="G37" s="6"/>
      <c r="H37" s="7"/>
      <c r="I37" s="118"/>
      <c r="J37" s="119">
        <v>20</v>
      </c>
      <c r="K37" s="6">
        <v>20</v>
      </c>
      <c r="L37" s="6">
        <v>24</v>
      </c>
      <c r="M37" s="6"/>
      <c r="N37" s="6"/>
      <c r="O37" s="7">
        <v>36</v>
      </c>
      <c r="P37" s="13">
        <v>1</v>
      </c>
      <c r="Q37" s="7">
        <v>3</v>
      </c>
      <c r="R37" s="120">
        <v>4</v>
      </c>
      <c r="S37" s="13">
        <v>3</v>
      </c>
      <c r="T37" s="121">
        <v>1</v>
      </c>
      <c r="U37" s="12"/>
      <c r="V37" s="122" t="s">
        <v>98</v>
      </c>
      <c r="W37" s="90"/>
      <c r="X37" s="90"/>
    </row>
    <row r="38" spans="1:24" s="115" customFormat="1" ht="14.25">
      <c r="A38" s="116">
        <v>5</v>
      </c>
      <c r="B38" s="117" t="s">
        <v>11</v>
      </c>
      <c r="C38" s="118">
        <f t="shared" si="0"/>
        <v>75</v>
      </c>
      <c r="D38" s="119"/>
      <c r="E38" s="6"/>
      <c r="F38" s="6"/>
      <c r="G38" s="6"/>
      <c r="H38" s="7"/>
      <c r="I38" s="118"/>
      <c r="J38" s="119">
        <v>23</v>
      </c>
      <c r="K38" s="6"/>
      <c r="L38" s="6">
        <v>25</v>
      </c>
      <c r="M38" s="6"/>
      <c r="N38" s="6"/>
      <c r="O38" s="7">
        <v>27</v>
      </c>
      <c r="P38" s="13">
        <v>1</v>
      </c>
      <c r="Q38" s="7">
        <v>2</v>
      </c>
      <c r="R38" s="120">
        <f t="shared" si="1"/>
        <v>3</v>
      </c>
      <c r="S38" s="13">
        <v>2</v>
      </c>
      <c r="T38" s="121">
        <v>1</v>
      </c>
      <c r="U38" s="12"/>
      <c r="V38" s="122" t="s">
        <v>99</v>
      </c>
      <c r="W38" s="90"/>
      <c r="X38" s="90"/>
    </row>
    <row r="39" spans="1:24" s="123" customFormat="1" ht="14.25">
      <c r="A39" s="116">
        <v>6</v>
      </c>
      <c r="B39" s="117" t="s">
        <v>49</v>
      </c>
      <c r="C39" s="118">
        <f>SUM(D39:O39)</f>
        <v>25</v>
      </c>
      <c r="D39" s="119">
        <v>6</v>
      </c>
      <c r="E39" s="6">
        <v>10</v>
      </c>
      <c r="F39" s="6"/>
      <c r="G39" s="6"/>
      <c r="H39" s="7"/>
      <c r="I39" s="118">
        <v>9</v>
      </c>
      <c r="J39" s="119"/>
      <c r="K39" s="6"/>
      <c r="L39" s="6"/>
      <c r="M39" s="6"/>
      <c r="N39" s="6"/>
      <c r="O39" s="7"/>
      <c r="P39" s="13">
        <v>1</v>
      </c>
      <c r="Q39" s="7"/>
      <c r="R39" s="120">
        <f t="shared" si="1"/>
        <v>1</v>
      </c>
      <c r="S39" s="13">
        <v>0.5</v>
      </c>
      <c r="T39" s="121">
        <v>0.5</v>
      </c>
      <c r="U39" s="12" t="s">
        <v>99</v>
      </c>
      <c r="V39" s="122"/>
      <c r="W39" s="90"/>
      <c r="X39" s="90"/>
    </row>
    <row r="40" spans="1:24" s="115" customFormat="1" ht="14.25">
      <c r="A40" s="116">
        <v>7</v>
      </c>
      <c r="B40" s="117" t="s">
        <v>22</v>
      </c>
      <c r="C40" s="118">
        <f>SUM(D40:O40)</f>
        <v>25</v>
      </c>
      <c r="D40" s="119"/>
      <c r="E40" s="6"/>
      <c r="F40" s="6"/>
      <c r="G40" s="6"/>
      <c r="H40" s="7"/>
      <c r="I40" s="118"/>
      <c r="J40" s="119">
        <v>6</v>
      </c>
      <c r="K40" s="6">
        <v>10</v>
      </c>
      <c r="L40" s="6"/>
      <c r="M40" s="6"/>
      <c r="N40" s="6"/>
      <c r="O40" s="7">
        <v>9</v>
      </c>
      <c r="P40" s="13">
        <v>0</v>
      </c>
      <c r="Q40" s="7">
        <v>1</v>
      </c>
      <c r="R40" s="120">
        <v>1</v>
      </c>
      <c r="S40" s="13">
        <v>0.5</v>
      </c>
      <c r="T40" s="121">
        <v>0.5</v>
      </c>
      <c r="U40" s="12"/>
      <c r="V40" s="122" t="s">
        <v>98</v>
      </c>
      <c r="W40" s="90"/>
      <c r="X40" s="90"/>
    </row>
    <row r="41" spans="1:24" s="115" customFormat="1" ht="14.25">
      <c r="A41" s="124">
        <v>8</v>
      </c>
      <c r="B41" s="117" t="s">
        <v>12</v>
      </c>
      <c r="C41" s="118">
        <f>SUM(D41:O41)</f>
        <v>25</v>
      </c>
      <c r="D41" s="119">
        <v>6</v>
      </c>
      <c r="E41" s="6">
        <v>10</v>
      </c>
      <c r="F41" s="6"/>
      <c r="G41" s="6"/>
      <c r="H41" s="7"/>
      <c r="I41" s="118">
        <v>9</v>
      </c>
      <c r="J41" s="119"/>
      <c r="K41" s="6"/>
      <c r="L41" s="6"/>
      <c r="M41" s="6"/>
      <c r="N41" s="6"/>
      <c r="O41" s="7"/>
      <c r="P41" s="13">
        <v>1</v>
      </c>
      <c r="Q41" s="7"/>
      <c r="R41" s="120">
        <f t="shared" si="1"/>
        <v>1</v>
      </c>
      <c r="S41" s="13">
        <v>0.5</v>
      </c>
      <c r="T41" s="121">
        <v>0.5</v>
      </c>
      <c r="U41" s="12" t="s">
        <v>100</v>
      </c>
      <c r="V41" s="122"/>
      <c r="W41" s="90"/>
      <c r="X41" s="90"/>
    </row>
    <row r="42" spans="1:24" s="123" customFormat="1" ht="14.25">
      <c r="A42" s="116">
        <v>9</v>
      </c>
      <c r="B42" s="117" t="s">
        <v>130</v>
      </c>
      <c r="C42" s="118">
        <f t="shared" si="0"/>
        <v>25</v>
      </c>
      <c r="D42" s="119">
        <v>15</v>
      </c>
      <c r="E42" s="6"/>
      <c r="F42" s="6"/>
      <c r="G42" s="6"/>
      <c r="H42" s="7"/>
      <c r="I42" s="118">
        <v>10</v>
      </c>
      <c r="J42" s="119"/>
      <c r="K42" s="6"/>
      <c r="L42" s="6"/>
      <c r="M42" s="6"/>
      <c r="N42" s="6"/>
      <c r="O42" s="7"/>
      <c r="P42" s="13">
        <v>1</v>
      </c>
      <c r="Q42" s="7"/>
      <c r="R42" s="120">
        <f t="shared" si="1"/>
        <v>1</v>
      </c>
      <c r="S42" s="13">
        <v>0.5</v>
      </c>
      <c r="T42" s="121">
        <v>0.5</v>
      </c>
      <c r="U42" s="12" t="s">
        <v>99</v>
      </c>
      <c r="V42" s="122"/>
      <c r="W42" s="90"/>
      <c r="X42" s="90"/>
    </row>
    <row r="43" spans="1:24" s="123" customFormat="1" ht="14.25">
      <c r="A43" s="116">
        <v>10</v>
      </c>
      <c r="B43" s="117" t="s">
        <v>80</v>
      </c>
      <c r="C43" s="118">
        <f t="shared" si="0"/>
        <v>25</v>
      </c>
      <c r="D43" s="119">
        <v>6</v>
      </c>
      <c r="E43" s="6">
        <v>10</v>
      </c>
      <c r="F43" s="6"/>
      <c r="G43" s="6"/>
      <c r="H43" s="7"/>
      <c r="I43" s="118">
        <v>9</v>
      </c>
      <c r="J43" s="119"/>
      <c r="K43" s="6"/>
      <c r="L43" s="6"/>
      <c r="M43" s="6"/>
      <c r="N43" s="6"/>
      <c r="O43" s="7"/>
      <c r="P43" s="13">
        <v>1</v>
      </c>
      <c r="Q43" s="7"/>
      <c r="R43" s="120">
        <f t="shared" si="1"/>
        <v>1</v>
      </c>
      <c r="S43" s="13">
        <v>0.5</v>
      </c>
      <c r="T43" s="121">
        <v>0.5</v>
      </c>
      <c r="U43" s="12" t="s">
        <v>99</v>
      </c>
      <c r="V43" s="122"/>
      <c r="W43" s="90"/>
      <c r="X43" s="90"/>
    </row>
    <row r="44" spans="1:24" s="115" customFormat="1" ht="14.25" customHeight="1">
      <c r="A44" s="116">
        <v>11</v>
      </c>
      <c r="B44" s="117" t="s">
        <v>155</v>
      </c>
      <c r="C44" s="118">
        <f t="shared" si="0"/>
        <v>25</v>
      </c>
      <c r="D44" s="119">
        <v>6</v>
      </c>
      <c r="E44" s="6"/>
      <c r="F44" s="6">
        <v>10</v>
      </c>
      <c r="G44" s="6"/>
      <c r="H44" s="7"/>
      <c r="I44" s="118">
        <v>9</v>
      </c>
      <c r="J44" s="119"/>
      <c r="K44" s="6"/>
      <c r="L44" s="6"/>
      <c r="M44" s="6"/>
      <c r="N44" s="6"/>
      <c r="O44" s="7"/>
      <c r="P44" s="13">
        <v>0.5</v>
      </c>
      <c r="Q44" s="7">
        <v>0.5</v>
      </c>
      <c r="R44" s="120">
        <f t="shared" si="1"/>
        <v>1</v>
      </c>
      <c r="S44" s="13">
        <v>0.5</v>
      </c>
      <c r="T44" s="121">
        <v>0.5</v>
      </c>
      <c r="U44" s="12" t="s">
        <v>99</v>
      </c>
      <c r="V44" s="122"/>
      <c r="W44" s="90"/>
      <c r="X44" s="90"/>
    </row>
    <row r="45" spans="1:22" ht="27.75" customHeight="1">
      <c r="A45" s="116">
        <v>12</v>
      </c>
      <c r="B45" s="117" t="s">
        <v>81</v>
      </c>
      <c r="C45" s="118">
        <f t="shared" si="0"/>
        <v>175</v>
      </c>
      <c r="D45" s="119">
        <v>12</v>
      </c>
      <c r="E45" s="6"/>
      <c r="F45" s="6">
        <v>45</v>
      </c>
      <c r="G45" s="6"/>
      <c r="H45" s="7"/>
      <c r="I45" s="118">
        <v>18</v>
      </c>
      <c r="J45" s="119">
        <v>12</v>
      </c>
      <c r="K45" s="6"/>
      <c r="L45" s="6">
        <v>60</v>
      </c>
      <c r="M45" s="6"/>
      <c r="N45" s="6"/>
      <c r="O45" s="7">
        <v>28</v>
      </c>
      <c r="P45" s="13">
        <v>2</v>
      </c>
      <c r="Q45" s="7">
        <v>5</v>
      </c>
      <c r="R45" s="120">
        <v>7</v>
      </c>
      <c r="S45" s="13">
        <v>5</v>
      </c>
      <c r="T45" s="121">
        <v>2</v>
      </c>
      <c r="U45" s="12"/>
      <c r="V45" s="122" t="s">
        <v>100</v>
      </c>
    </row>
    <row r="46" spans="1:24" s="125" customFormat="1" ht="14.25">
      <c r="A46" s="116">
        <v>13</v>
      </c>
      <c r="B46" s="117" t="s">
        <v>84</v>
      </c>
      <c r="C46" s="118">
        <f t="shared" si="0"/>
        <v>50</v>
      </c>
      <c r="D46" s="119">
        <v>8</v>
      </c>
      <c r="E46" s="6">
        <v>10</v>
      </c>
      <c r="F46" s="6">
        <v>15</v>
      </c>
      <c r="G46" s="6"/>
      <c r="H46" s="7"/>
      <c r="I46" s="118">
        <v>17</v>
      </c>
      <c r="J46" s="119"/>
      <c r="K46" s="6"/>
      <c r="L46" s="6"/>
      <c r="M46" s="6"/>
      <c r="N46" s="6"/>
      <c r="O46" s="7"/>
      <c r="P46" s="13">
        <v>0.5</v>
      </c>
      <c r="Q46" s="7">
        <v>1.5</v>
      </c>
      <c r="R46" s="120">
        <f t="shared" si="1"/>
        <v>2</v>
      </c>
      <c r="S46" s="13">
        <v>1.5</v>
      </c>
      <c r="T46" s="121">
        <v>0.5</v>
      </c>
      <c r="U46" s="12" t="s">
        <v>99</v>
      </c>
      <c r="V46" s="122"/>
      <c r="W46" s="90"/>
      <c r="X46" s="90"/>
    </row>
    <row r="47" spans="1:24" s="125" customFormat="1" ht="14.25">
      <c r="A47" s="116">
        <v>14</v>
      </c>
      <c r="B47" s="117" t="s">
        <v>83</v>
      </c>
      <c r="C47" s="118">
        <f t="shared" si="0"/>
        <v>50</v>
      </c>
      <c r="D47" s="119"/>
      <c r="E47" s="6"/>
      <c r="F47" s="6"/>
      <c r="G47" s="6"/>
      <c r="H47" s="7"/>
      <c r="I47" s="118"/>
      <c r="J47" s="119">
        <v>5</v>
      </c>
      <c r="K47" s="6">
        <v>10</v>
      </c>
      <c r="L47" s="6">
        <v>20</v>
      </c>
      <c r="M47" s="6"/>
      <c r="N47" s="6"/>
      <c r="O47" s="7">
        <v>15</v>
      </c>
      <c r="P47" s="13">
        <v>0.5</v>
      </c>
      <c r="Q47" s="7">
        <v>1.5</v>
      </c>
      <c r="R47" s="120">
        <v>2</v>
      </c>
      <c r="S47" s="13">
        <v>1.5</v>
      </c>
      <c r="T47" s="121">
        <v>0.5</v>
      </c>
      <c r="U47" s="12"/>
      <c r="V47" s="122" t="s">
        <v>99</v>
      </c>
      <c r="W47" s="90"/>
      <c r="X47" s="90"/>
    </row>
    <row r="48" spans="1:24" s="123" customFormat="1" ht="14.25">
      <c r="A48" s="116">
        <v>15</v>
      </c>
      <c r="B48" s="117" t="s">
        <v>112</v>
      </c>
      <c r="C48" s="118">
        <f>SUM(D48:O48)</f>
        <v>25</v>
      </c>
      <c r="D48" s="119">
        <v>6</v>
      </c>
      <c r="E48" s="6">
        <v>10</v>
      </c>
      <c r="F48" s="6"/>
      <c r="G48" s="6"/>
      <c r="H48" s="7"/>
      <c r="I48" s="118">
        <v>9</v>
      </c>
      <c r="J48" s="119"/>
      <c r="K48" s="6"/>
      <c r="L48" s="6"/>
      <c r="M48" s="6"/>
      <c r="N48" s="6"/>
      <c r="O48" s="7"/>
      <c r="P48" s="13">
        <v>0.5</v>
      </c>
      <c r="Q48" s="7">
        <v>0.5</v>
      </c>
      <c r="R48" s="120">
        <v>1</v>
      </c>
      <c r="S48" s="13">
        <v>0.5</v>
      </c>
      <c r="T48" s="121">
        <v>0.5</v>
      </c>
      <c r="U48" s="12" t="s">
        <v>99</v>
      </c>
      <c r="V48" s="122"/>
      <c r="W48" s="90"/>
      <c r="X48" s="90"/>
    </row>
    <row r="49" spans="1:24" s="123" customFormat="1" ht="14.25">
      <c r="A49" s="116">
        <v>16</v>
      </c>
      <c r="B49" s="117" t="s">
        <v>182</v>
      </c>
      <c r="C49" s="118">
        <f>SUM(D49:O49)</f>
        <v>25</v>
      </c>
      <c r="D49" s="119"/>
      <c r="E49" s="6"/>
      <c r="F49" s="6"/>
      <c r="G49" s="6"/>
      <c r="H49" s="7"/>
      <c r="I49" s="118"/>
      <c r="J49" s="119">
        <v>5</v>
      </c>
      <c r="K49" s="6">
        <v>10</v>
      </c>
      <c r="L49" s="6"/>
      <c r="M49" s="6"/>
      <c r="N49" s="6"/>
      <c r="O49" s="7">
        <v>10</v>
      </c>
      <c r="P49" s="13">
        <v>0.5</v>
      </c>
      <c r="Q49" s="7">
        <v>0.5</v>
      </c>
      <c r="R49" s="120">
        <v>1</v>
      </c>
      <c r="S49" s="13">
        <v>0.5</v>
      </c>
      <c r="T49" s="121">
        <v>0.5</v>
      </c>
      <c r="U49" s="12"/>
      <c r="V49" s="122" t="s">
        <v>99</v>
      </c>
      <c r="W49" s="90"/>
      <c r="X49" s="90"/>
    </row>
    <row r="50" spans="1:24" s="123" customFormat="1" ht="14.25">
      <c r="A50" s="116">
        <v>17</v>
      </c>
      <c r="B50" s="126" t="s">
        <v>131</v>
      </c>
      <c r="C50" s="118">
        <f t="shared" si="0"/>
        <v>25</v>
      </c>
      <c r="D50" s="119">
        <v>6</v>
      </c>
      <c r="E50" s="6">
        <v>10</v>
      </c>
      <c r="F50" s="6"/>
      <c r="G50" s="6"/>
      <c r="H50" s="7"/>
      <c r="I50" s="118">
        <v>9</v>
      </c>
      <c r="J50" s="119"/>
      <c r="K50" s="6"/>
      <c r="L50" s="6"/>
      <c r="M50" s="6"/>
      <c r="N50" s="6"/>
      <c r="O50" s="7"/>
      <c r="P50" s="13">
        <v>1</v>
      </c>
      <c r="Q50" s="7">
        <v>0</v>
      </c>
      <c r="R50" s="120">
        <f t="shared" si="1"/>
        <v>1</v>
      </c>
      <c r="S50" s="13">
        <v>0.5</v>
      </c>
      <c r="T50" s="121">
        <v>0.5</v>
      </c>
      <c r="U50" s="127" t="s">
        <v>99</v>
      </c>
      <c r="V50" s="122"/>
      <c r="W50" s="90"/>
      <c r="X50" s="90"/>
    </row>
    <row r="51" spans="1:24" s="125" customFormat="1" ht="14.25">
      <c r="A51" s="116">
        <v>18</v>
      </c>
      <c r="B51" s="335" t="s">
        <v>110</v>
      </c>
      <c r="C51" s="118">
        <f t="shared" si="0"/>
        <v>100</v>
      </c>
      <c r="D51" s="119">
        <v>5</v>
      </c>
      <c r="E51" s="6">
        <v>15</v>
      </c>
      <c r="F51" s="6">
        <v>15</v>
      </c>
      <c r="G51" s="6"/>
      <c r="H51" s="7"/>
      <c r="I51" s="118">
        <v>5</v>
      </c>
      <c r="J51" s="119"/>
      <c r="K51" s="6">
        <v>10</v>
      </c>
      <c r="L51" s="6">
        <v>30</v>
      </c>
      <c r="M51" s="6"/>
      <c r="N51" s="6"/>
      <c r="O51" s="7">
        <v>20</v>
      </c>
      <c r="P51" s="13">
        <v>1</v>
      </c>
      <c r="Q51" s="7">
        <v>2</v>
      </c>
      <c r="R51" s="120">
        <v>4</v>
      </c>
      <c r="S51" s="13">
        <v>3</v>
      </c>
      <c r="T51" s="121">
        <v>1</v>
      </c>
      <c r="U51" s="12"/>
      <c r="V51" s="122" t="s">
        <v>98</v>
      </c>
      <c r="W51" s="90"/>
      <c r="X51" s="90"/>
    </row>
    <row r="52" spans="1:24" s="125" customFormat="1" ht="14.25">
      <c r="A52" s="116">
        <v>19</v>
      </c>
      <c r="B52" s="117" t="s">
        <v>14</v>
      </c>
      <c r="C52" s="118">
        <f t="shared" si="0"/>
        <v>50</v>
      </c>
      <c r="D52" s="119">
        <v>8</v>
      </c>
      <c r="E52" s="6">
        <v>15</v>
      </c>
      <c r="F52" s="6">
        <v>10</v>
      </c>
      <c r="G52" s="6"/>
      <c r="H52" s="7"/>
      <c r="I52" s="118">
        <v>17</v>
      </c>
      <c r="J52" s="119"/>
      <c r="K52" s="6"/>
      <c r="L52" s="6"/>
      <c r="M52" s="6"/>
      <c r="N52" s="6"/>
      <c r="O52" s="7"/>
      <c r="P52" s="13">
        <v>1</v>
      </c>
      <c r="Q52" s="7">
        <v>1</v>
      </c>
      <c r="R52" s="120">
        <f t="shared" si="1"/>
        <v>2</v>
      </c>
      <c r="S52" s="13">
        <v>1.5</v>
      </c>
      <c r="T52" s="121">
        <v>0.5</v>
      </c>
      <c r="U52" s="12" t="s">
        <v>100</v>
      </c>
      <c r="V52" s="122"/>
      <c r="W52" s="128"/>
      <c r="X52" s="90"/>
    </row>
    <row r="53" spans="1:24" s="123" customFormat="1" ht="14.25">
      <c r="A53" s="116">
        <v>20</v>
      </c>
      <c r="B53" s="117" t="s">
        <v>60</v>
      </c>
      <c r="C53" s="118">
        <f t="shared" si="0"/>
        <v>25</v>
      </c>
      <c r="D53" s="119">
        <v>6</v>
      </c>
      <c r="E53" s="6">
        <v>10</v>
      </c>
      <c r="F53" s="6"/>
      <c r="G53" s="6"/>
      <c r="H53" s="7"/>
      <c r="I53" s="118">
        <v>9</v>
      </c>
      <c r="J53" s="119"/>
      <c r="K53" s="6"/>
      <c r="L53" s="6"/>
      <c r="M53" s="6"/>
      <c r="N53" s="6"/>
      <c r="O53" s="7"/>
      <c r="P53" s="13">
        <v>0.5</v>
      </c>
      <c r="Q53" s="7">
        <v>0.5</v>
      </c>
      <c r="R53" s="120">
        <f t="shared" si="1"/>
        <v>1</v>
      </c>
      <c r="S53" s="13">
        <v>0.5</v>
      </c>
      <c r="T53" s="121">
        <v>0.5</v>
      </c>
      <c r="U53" s="12" t="s">
        <v>99</v>
      </c>
      <c r="V53" s="122"/>
      <c r="W53" s="128"/>
      <c r="X53" s="90"/>
    </row>
    <row r="54" spans="1:24" s="123" customFormat="1" ht="14.25">
      <c r="A54" s="116">
        <v>21</v>
      </c>
      <c r="B54" s="117" t="s">
        <v>61</v>
      </c>
      <c r="C54" s="118">
        <f t="shared" si="0"/>
        <v>25</v>
      </c>
      <c r="D54" s="119"/>
      <c r="E54" s="6"/>
      <c r="F54" s="6"/>
      <c r="G54" s="6"/>
      <c r="H54" s="7"/>
      <c r="I54" s="118"/>
      <c r="J54" s="119">
        <v>5</v>
      </c>
      <c r="K54" s="6">
        <v>10</v>
      </c>
      <c r="L54" s="6"/>
      <c r="M54" s="6"/>
      <c r="N54" s="6"/>
      <c r="O54" s="7">
        <v>10</v>
      </c>
      <c r="P54" s="13">
        <v>1</v>
      </c>
      <c r="Q54" s="7"/>
      <c r="R54" s="120">
        <f t="shared" si="1"/>
        <v>1</v>
      </c>
      <c r="S54" s="13">
        <v>0.5</v>
      </c>
      <c r="T54" s="121">
        <v>0.5</v>
      </c>
      <c r="U54" s="12"/>
      <c r="V54" s="122" t="s">
        <v>99</v>
      </c>
      <c r="W54" s="128"/>
      <c r="X54" s="90"/>
    </row>
    <row r="55" spans="1:24" s="123" customFormat="1" ht="14.25">
      <c r="A55" s="116">
        <v>22</v>
      </c>
      <c r="B55" s="117" t="s">
        <v>79</v>
      </c>
      <c r="C55" s="118">
        <f t="shared" si="0"/>
        <v>25</v>
      </c>
      <c r="D55" s="119">
        <v>15</v>
      </c>
      <c r="E55" s="6"/>
      <c r="F55" s="6"/>
      <c r="G55" s="6"/>
      <c r="H55" s="7"/>
      <c r="I55" s="118">
        <v>10</v>
      </c>
      <c r="J55" s="119"/>
      <c r="K55" s="6"/>
      <c r="L55" s="6"/>
      <c r="M55" s="6"/>
      <c r="N55" s="6"/>
      <c r="O55" s="7"/>
      <c r="P55" s="13">
        <v>1</v>
      </c>
      <c r="Q55" s="7"/>
      <c r="R55" s="120">
        <f t="shared" si="1"/>
        <v>1</v>
      </c>
      <c r="S55" s="13">
        <v>0.5</v>
      </c>
      <c r="T55" s="121">
        <v>0.5</v>
      </c>
      <c r="U55" s="12" t="s">
        <v>99</v>
      </c>
      <c r="V55" s="122"/>
      <c r="W55" s="128"/>
      <c r="X55" s="90"/>
    </row>
    <row r="56" spans="1:24" s="123" customFormat="1" ht="14.25">
      <c r="A56" s="116">
        <v>23</v>
      </c>
      <c r="B56" s="117" t="s">
        <v>111</v>
      </c>
      <c r="C56" s="118">
        <f t="shared" si="0"/>
        <v>25</v>
      </c>
      <c r="D56" s="119">
        <v>10</v>
      </c>
      <c r="E56" s="6">
        <v>10</v>
      </c>
      <c r="F56" s="6"/>
      <c r="G56" s="6"/>
      <c r="H56" s="7"/>
      <c r="I56" s="118">
        <v>5</v>
      </c>
      <c r="J56" s="119"/>
      <c r="K56" s="6"/>
      <c r="L56" s="6"/>
      <c r="M56" s="6"/>
      <c r="N56" s="6"/>
      <c r="O56" s="7"/>
      <c r="P56" s="13">
        <v>1</v>
      </c>
      <c r="Q56" s="7"/>
      <c r="R56" s="120">
        <f t="shared" si="1"/>
        <v>1</v>
      </c>
      <c r="S56" s="13">
        <v>0.5</v>
      </c>
      <c r="T56" s="121">
        <v>0.5</v>
      </c>
      <c r="U56" s="12" t="s">
        <v>99</v>
      </c>
      <c r="V56" s="122"/>
      <c r="W56" s="128"/>
      <c r="X56" s="90"/>
    </row>
    <row r="57" spans="1:24" s="115" customFormat="1" ht="14.25">
      <c r="A57" s="116">
        <v>24</v>
      </c>
      <c r="B57" s="117" t="s">
        <v>23</v>
      </c>
      <c r="C57" s="118">
        <f t="shared" si="0"/>
        <v>50</v>
      </c>
      <c r="D57" s="119"/>
      <c r="E57" s="6"/>
      <c r="F57" s="6"/>
      <c r="G57" s="6"/>
      <c r="H57" s="7"/>
      <c r="I57" s="118"/>
      <c r="J57" s="119">
        <v>17</v>
      </c>
      <c r="K57" s="6">
        <v>15</v>
      </c>
      <c r="L57" s="6"/>
      <c r="M57" s="6"/>
      <c r="N57" s="6"/>
      <c r="O57" s="7">
        <v>18</v>
      </c>
      <c r="P57" s="13">
        <v>2</v>
      </c>
      <c r="Q57" s="7"/>
      <c r="R57" s="120">
        <f t="shared" si="1"/>
        <v>2</v>
      </c>
      <c r="S57" s="13">
        <v>1.5</v>
      </c>
      <c r="T57" s="121">
        <v>0.5</v>
      </c>
      <c r="U57" s="12"/>
      <c r="V57" s="122" t="s">
        <v>99</v>
      </c>
      <c r="W57" s="90"/>
      <c r="X57" s="90"/>
    </row>
    <row r="58" spans="1:24" s="123" customFormat="1" ht="14.25">
      <c r="A58" s="116">
        <v>25</v>
      </c>
      <c r="B58" s="117" t="s">
        <v>132</v>
      </c>
      <c r="C58" s="118">
        <f t="shared" si="0"/>
        <v>25</v>
      </c>
      <c r="D58" s="119">
        <v>6</v>
      </c>
      <c r="E58" s="6">
        <v>10</v>
      </c>
      <c r="F58" s="6"/>
      <c r="G58" s="6"/>
      <c r="H58" s="7"/>
      <c r="I58" s="118">
        <v>9</v>
      </c>
      <c r="J58" s="119"/>
      <c r="K58" s="6"/>
      <c r="L58" s="6"/>
      <c r="M58" s="6"/>
      <c r="N58" s="6"/>
      <c r="O58" s="7"/>
      <c r="P58" s="13">
        <v>1</v>
      </c>
      <c r="Q58" s="7"/>
      <c r="R58" s="120">
        <f t="shared" si="1"/>
        <v>1</v>
      </c>
      <c r="S58" s="13">
        <v>0.5</v>
      </c>
      <c r="T58" s="121">
        <v>0.5</v>
      </c>
      <c r="U58" s="12" t="s">
        <v>99</v>
      </c>
      <c r="V58" s="121"/>
      <c r="W58" s="90"/>
      <c r="X58" s="90"/>
    </row>
    <row r="59" spans="1:24" s="123" customFormat="1" ht="15" customHeight="1">
      <c r="A59" s="116">
        <v>26</v>
      </c>
      <c r="B59" s="117" t="s">
        <v>153</v>
      </c>
      <c r="C59" s="118">
        <f>SUM(D59:O59)</f>
        <v>50</v>
      </c>
      <c r="D59" s="119"/>
      <c r="E59" s="6">
        <v>20</v>
      </c>
      <c r="F59" s="6"/>
      <c r="G59" s="6"/>
      <c r="H59" s="7"/>
      <c r="I59" s="118">
        <v>5</v>
      </c>
      <c r="J59" s="119"/>
      <c r="K59" s="6">
        <v>20</v>
      </c>
      <c r="L59" s="6"/>
      <c r="M59" s="6"/>
      <c r="N59" s="6"/>
      <c r="O59" s="7">
        <v>5</v>
      </c>
      <c r="P59" s="13"/>
      <c r="Q59" s="7">
        <v>2</v>
      </c>
      <c r="R59" s="120">
        <v>2</v>
      </c>
      <c r="S59" s="13">
        <v>1.5</v>
      </c>
      <c r="T59" s="121">
        <v>0.5</v>
      </c>
      <c r="U59" s="12"/>
      <c r="V59" s="122" t="s">
        <v>98</v>
      </c>
      <c r="W59" s="90"/>
      <c r="X59" s="90"/>
    </row>
    <row r="60" spans="1:24" s="123" customFormat="1" ht="14.25">
      <c r="A60" s="116">
        <v>27</v>
      </c>
      <c r="B60" s="126" t="s">
        <v>15</v>
      </c>
      <c r="C60" s="118">
        <f t="shared" si="0"/>
        <v>60</v>
      </c>
      <c r="D60" s="119"/>
      <c r="E60" s="6"/>
      <c r="F60" s="6">
        <v>30</v>
      </c>
      <c r="G60" s="6"/>
      <c r="H60" s="7"/>
      <c r="I60" s="118"/>
      <c r="J60" s="119"/>
      <c r="K60" s="6"/>
      <c r="L60" s="6">
        <v>30</v>
      </c>
      <c r="M60" s="6"/>
      <c r="N60" s="6"/>
      <c r="O60" s="7"/>
      <c r="P60" s="13"/>
      <c r="Q60" s="7"/>
      <c r="R60" s="120"/>
      <c r="S60" s="13"/>
      <c r="T60" s="121"/>
      <c r="U60" s="12"/>
      <c r="V60" s="122" t="s">
        <v>98</v>
      </c>
      <c r="W60" s="90"/>
      <c r="X60" s="90"/>
    </row>
    <row r="61" spans="1:22" ht="14.25" customHeight="1">
      <c r="A61" s="116">
        <v>28</v>
      </c>
      <c r="B61" s="117" t="s">
        <v>102</v>
      </c>
      <c r="C61" s="118">
        <f t="shared" si="0"/>
        <v>4</v>
      </c>
      <c r="D61" s="129">
        <v>4</v>
      </c>
      <c r="E61" s="130"/>
      <c r="F61" s="130"/>
      <c r="G61" s="130"/>
      <c r="H61" s="131"/>
      <c r="I61" s="118"/>
      <c r="J61" s="129"/>
      <c r="K61" s="130"/>
      <c r="L61" s="130"/>
      <c r="M61" s="130"/>
      <c r="N61" s="130"/>
      <c r="O61" s="131"/>
      <c r="P61" s="132"/>
      <c r="Q61" s="131"/>
      <c r="R61" s="133"/>
      <c r="S61" s="13"/>
      <c r="T61" s="121"/>
      <c r="U61" s="134" t="s">
        <v>98</v>
      </c>
      <c r="V61" s="135"/>
    </row>
    <row r="62" spans="1:24" s="141" customFormat="1" ht="16.5" customHeight="1">
      <c r="A62" s="136">
        <v>29</v>
      </c>
      <c r="B62" s="137" t="s">
        <v>158</v>
      </c>
      <c r="C62" s="138"/>
      <c r="D62" s="15"/>
      <c r="E62" s="18"/>
      <c r="F62" s="18"/>
      <c r="G62" s="18"/>
      <c r="H62" s="19"/>
      <c r="I62" s="138"/>
      <c r="J62" s="15"/>
      <c r="K62" s="18"/>
      <c r="L62" s="18"/>
      <c r="M62" s="18"/>
      <c r="N62" s="18"/>
      <c r="O62" s="139"/>
      <c r="P62" s="15"/>
      <c r="Q62" s="19"/>
      <c r="R62" s="138"/>
      <c r="S62" s="10"/>
      <c r="T62" s="139"/>
      <c r="U62" s="9"/>
      <c r="V62" s="140"/>
      <c r="W62" s="90"/>
      <c r="X62" s="90"/>
    </row>
    <row r="63" spans="1:24" s="142" customFormat="1" ht="14.25" customHeight="1">
      <c r="A63" s="6" t="s">
        <v>55</v>
      </c>
      <c r="B63" s="117" t="s">
        <v>163</v>
      </c>
      <c r="C63" s="118">
        <f t="shared" si="0"/>
        <v>25</v>
      </c>
      <c r="D63" s="119">
        <v>6</v>
      </c>
      <c r="E63" s="6"/>
      <c r="F63" s="6"/>
      <c r="G63" s="6"/>
      <c r="H63" s="7"/>
      <c r="I63" s="118"/>
      <c r="J63" s="119">
        <v>10</v>
      </c>
      <c r="K63" s="6"/>
      <c r="L63" s="6"/>
      <c r="M63" s="6"/>
      <c r="N63" s="6"/>
      <c r="O63" s="7">
        <v>9</v>
      </c>
      <c r="P63" s="13"/>
      <c r="Q63" s="7"/>
      <c r="R63" s="120">
        <v>1</v>
      </c>
      <c r="S63" s="13">
        <v>0.5</v>
      </c>
      <c r="T63" s="121">
        <v>0.5</v>
      </c>
      <c r="U63" s="12"/>
      <c r="V63" s="122" t="s">
        <v>99</v>
      </c>
      <c r="W63" s="90"/>
      <c r="X63" s="90"/>
    </row>
    <row r="64" spans="1:24" s="142" customFormat="1" ht="15" customHeight="1">
      <c r="A64" s="6" t="s">
        <v>56</v>
      </c>
      <c r="B64" s="117" t="s">
        <v>92</v>
      </c>
      <c r="C64" s="118">
        <f t="shared" si="0"/>
        <v>50</v>
      </c>
      <c r="D64" s="119"/>
      <c r="E64" s="6"/>
      <c r="F64" s="6"/>
      <c r="G64" s="6"/>
      <c r="H64" s="7"/>
      <c r="I64" s="118"/>
      <c r="J64" s="119">
        <v>10</v>
      </c>
      <c r="K64" s="6">
        <v>12</v>
      </c>
      <c r="L64" s="6">
        <v>12</v>
      </c>
      <c r="M64" s="6"/>
      <c r="N64" s="6"/>
      <c r="O64" s="7">
        <v>16</v>
      </c>
      <c r="P64" s="13">
        <v>0.5</v>
      </c>
      <c r="Q64" s="7">
        <v>1.5</v>
      </c>
      <c r="R64" s="120">
        <f t="shared" si="1"/>
        <v>2</v>
      </c>
      <c r="S64" s="13">
        <v>1.5</v>
      </c>
      <c r="T64" s="121">
        <v>0.5</v>
      </c>
      <c r="U64" s="12"/>
      <c r="V64" s="122" t="s">
        <v>100</v>
      </c>
      <c r="W64" s="90"/>
      <c r="X64" s="90"/>
    </row>
    <row r="65" spans="1:24" s="142" customFormat="1" ht="15" customHeight="1">
      <c r="A65" s="6" t="s">
        <v>57</v>
      </c>
      <c r="B65" s="126" t="s">
        <v>189</v>
      </c>
      <c r="C65" s="118">
        <f>SUM(D65:O65)</f>
        <v>25</v>
      </c>
      <c r="D65" s="119"/>
      <c r="E65" s="6"/>
      <c r="F65" s="6"/>
      <c r="G65" s="6"/>
      <c r="H65" s="7"/>
      <c r="I65" s="118"/>
      <c r="J65" s="119">
        <v>5</v>
      </c>
      <c r="K65" s="6">
        <v>10</v>
      </c>
      <c r="L65" s="6"/>
      <c r="M65" s="6"/>
      <c r="N65" s="6"/>
      <c r="O65" s="7">
        <v>10</v>
      </c>
      <c r="P65" s="143">
        <v>0.5</v>
      </c>
      <c r="Q65" s="121">
        <v>0.5</v>
      </c>
      <c r="R65" s="120">
        <v>1</v>
      </c>
      <c r="S65" s="143">
        <v>0.5</v>
      </c>
      <c r="T65" s="121">
        <v>0.5</v>
      </c>
      <c r="U65" s="144"/>
      <c r="V65" s="122" t="s">
        <v>99</v>
      </c>
      <c r="W65" s="90"/>
      <c r="X65" s="90"/>
    </row>
    <row r="66" spans="1:22" ht="15" customHeight="1">
      <c r="A66" s="145">
        <v>30</v>
      </c>
      <c r="B66" s="146" t="s">
        <v>148</v>
      </c>
      <c r="C66" s="138"/>
      <c r="D66" s="15"/>
      <c r="E66" s="18"/>
      <c r="F66" s="18"/>
      <c r="G66" s="18"/>
      <c r="H66" s="19"/>
      <c r="I66" s="138"/>
      <c r="J66" s="15"/>
      <c r="K66" s="18"/>
      <c r="L66" s="18"/>
      <c r="M66" s="18"/>
      <c r="N66" s="18"/>
      <c r="O66" s="139"/>
      <c r="P66" s="15"/>
      <c r="Q66" s="19"/>
      <c r="R66" s="147"/>
      <c r="S66" s="10"/>
      <c r="T66" s="139"/>
      <c r="U66" s="9"/>
      <c r="V66" s="140"/>
    </row>
    <row r="67" spans="1:22" ht="26.25" thickBot="1">
      <c r="A67" s="148"/>
      <c r="B67" s="149" t="s">
        <v>165</v>
      </c>
      <c r="C67" s="150">
        <f t="shared" si="0"/>
        <v>150</v>
      </c>
      <c r="D67" s="151"/>
      <c r="E67" s="148"/>
      <c r="F67" s="148"/>
      <c r="G67" s="148"/>
      <c r="H67" s="152"/>
      <c r="I67" s="153"/>
      <c r="J67" s="154"/>
      <c r="K67" s="155"/>
      <c r="L67" s="155"/>
      <c r="M67" s="155"/>
      <c r="N67" s="155">
        <v>150</v>
      </c>
      <c r="O67" s="156"/>
      <c r="P67" s="157"/>
      <c r="Q67" s="152">
        <v>5</v>
      </c>
      <c r="R67" s="133">
        <f t="shared" si="1"/>
        <v>5</v>
      </c>
      <c r="S67" s="132">
        <v>5</v>
      </c>
      <c r="T67" s="158"/>
      <c r="U67" s="134"/>
      <c r="V67" s="159" t="s">
        <v>98</v>
      </c>
    </row>
    <row r="68" spans="1:24" s="166" customFormat="1" ht="14.25" thickBot="1">
      <c r="A68" s="160"/>
      <c r="B68" s="161" t="s">
        <v>40</v>
      </c>
      <c r="C68" s="162">
        <f>SUM(C34:C67)</f>
        <v>1589</v>
      </c>
      <c r="D68" s="163">
        <f>SUM(D34:D67)</f>
        <v>168</v>
      </c>
      <c r="E68" s="163">
        <f>SUM(E34:E67)</f>
        <v>140</v>
      </c>
      <c r="F68" s="163">
        <f>SUM(F34:F67)</f>
        <v>175</v>
      </c>
      <c r="G68" s="163"/>
      <c r="H68" s="163"/>
      <c r="I68" s="163">
        <f>SUM(I34:I67)</f>
        <v>197</v>
      </c>
      <c r="J68" s="163">
        <f>SUM(J34:J67)</f>
        <v>145</v>
      </c>
      <c r="K68" s="163">
        <f>SUM(K34:K67)</f>
        <v>127</v>
      </c>
      <c r="L68" s="163">
        <f>SUM(L34:L67)</f>
        <v>231</v>
      </c>
      <c r="M68" s="163"/>
      <c r="N68" s="163">
        <f aca="true" t="shared" si="2" ref="N68:T68">SUM(N34:N67)</f>
        <v>150</v>
      </c>
      <c r="O68" s="163">
        <f t="shared" si="2"/>
        <v>256</v>
      </c>
      <c r="P68" s="163">
        <f t="shared" si="2"/>
        <v>24</v>
      </c>
      <c r="Q68" s="163">
        <f t="shared" si="2"/>
        <v>34</v>
      </c>
      <c r="R68" s="163">
        <f t="shared" si="2"/>
        <v>60</v>
      </c>
      <c r="S68" s="163">
        <f t="shared" si="2"/>
        <v>40.5</v>
      </c>
      <c r="T68" s="164">
        <f t="shared" si="2"/>
        <v>19.5</v>
      </c>
      <c r="U68" s="380"/>
      <c r="V68" s="381"/>
      <c r="W68" s="165" t="s">
        <v>44</v>
      </c>
      <c r="X68" s="165"/>
    </row>
    <row r="69" spans="1:22" ht="18.75" customHeight="1">
      <c r="A69" s="167"/>
      <c r="B69" s="168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169"/>
      <c r="S69" s="90"/>
      <c r="T69" s="90"/>
      <c r="U69" s="90"/>
      <c r="V69" s="90"/>
    </row>
    <row r="70" spans="1:22" ht="20.25">
      <c r="A70" s="167"/>
      <c r="B70" s="168"/>
      <c r="C70" s="90"/>
      <c r="D70" s="90"/>
      <c r="E70" s="90"/>
      <c r="F70" s="170" t="s">
        <v>120</v>
      </c>
      <c r="G70" s="170"/>
      <c r="H70" s="170"/>
      <c r="I70" s="170"/>
      <c r="J70" s="170"/>
      <c r="K70" s="170"/>
      <c r="L70" s="171"/>
      <c r="M70" s="171"/>
      <c r="N70" s="171"/>
      <c r="O70" s="171"/>
      <c r="P70" s="171"/>
      <c r="Q70" s="171"/>
      <c r="R70" s="172"/>
      <c r="S70" s="171"/>
      <c r="T70" s="171"/>
      <c r="U70" s="90"/>
      <c r="V70" s="90"/>
    </row>
    <row r="71" spans="1:22" ht="20.25">
      <c r="A71" s="167"/>
      <c r="B71" s="168"/>
      <c r="C71" s="90"/>
      <c r="D71" s="90"/>
      <c r="E71" s="90"/>
      <c r="F71" s="432" t="s">
        <v>16</v>
      </c>
      <c r="G71" s="432"/>
      <c r="H71" s="432"/>
      <c r="I71" s="432"/>
      <c r="J71" s="432"/>
      <c r="K71" s="432"/>
      <c r="L71" s="171"/>
      <c r="M71" s="171"/>
      <c r="N71" s="171"/>
      <c r="O71" s="171"/>
      <c r="P71" s="171"/>
      <c r="Q71" s="171"/>
      <c r="R71" s="172"/>
      <c r="S71" s="171"/>
      <c r="T71" s="171"/>
      <c r="U71" s="90"/>
      <c r="V71" s="90"/>
    </row>
    <row r="72" spans="1:22" ht="20.25">
      <c r="A72" s="167"/>
      <c r="B72" s="168"/>
      <c r="C72" s="90"/>
      <c r="D72" s="90"/>
      <c r="E72" s="90"/>
      <c r="F72" s="432" t="s">
        <v>21</v>
      </c>
      <c r="G72" s="432"/>
      <c r="H72" s="432"/>
      <c r="I72" s="432"/>
      <c r="J72" s="432"/>
      <c r="K72" s="432"/>
      <c r="L72" s="171"/>
      <c r="M72" s="171"/>
      <c r="N72" s="171"/>
      <c r="O72" s="171"/>
      <c r="P72" s="394" t="s">
        <v>129</v>
      </c>
      <c r="Q72" s="394"/>
      <c r="R72" s="173"/>
      <c r="S72" s="174"/>
      <c r="T72" s="174"/>
      <c r="U72" s="90"/>
      <c r="V72" s="90"/>
    </row>
    <row r="73" spans="1:22" ht="15" thickBot="1">
      <c r="A73" s="167"/>
      <c r="B73" s="168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169"/>
      <c r="S73" s="90"/>
      <c r="T73" s="90"/>
      <c r="U73" s="90"/>
      <c r="V73" s="90"/>
    </row>
    <row r="74" spans="1:22" ht="15" customHeight="1" thickTop="1">
      <c r="A74" s="395" t="s">
        <v>0</v>
      </c>
      <c r="B74" s="426" t="s">
        <v>1</v>
      </c>
      <c r="C74" s="435" t="s">
        <v>2</v>
      </c>
      <c r="D74" s="383" t="s">
        <v>45</v>
      </c>
      <c r="E74" s="384"/>
      <c r="F74" s="384"/>
      <c r="G74" s="384"/>
      <c r="H74" s="384"/>
      <c r="I74" s="385"/>
      <c r="J74" s="384" t="s">
        <v>46</v>
      </c>
      <c r="K74" s="384"/>
      <c r="L74" s="384"/>
      <c r="M74" s="384"/>
      <c r="N74" s="384"/>
      <c r="O74" s="384"/>
      <c r="P74" s="383" t="s">
        <v>39</v>
      </c>
      <c r="Q74" s="384"/>
      <c r="R74" s="384"/>
      <c r="S74" s="384"/>
      <c r="T74" s="385"/>
      <c r="U74" s="395" t="s">
        <v>5</v>
      </c>
      <c r="V74" s="396"/>
    </row>
    <row r="75" spans="1:22" ht="14.25">
      <c r="A75" s="397"/>
      <c r="B75" s="427"/>
      <c r="C75" s="436"/>
      <c r="D75" s="430"/>
      <c r="E75" s="418"/>
      <c r="F75" s="418"/>
      <c r="G75" s="418"/>
      <c r="H75" s="418"/>
      <c r="I75" s="431"/>
      <c r="J75" s="418"/>
      <c r="K75" s="418"/>
      <c r="L75" s="418"/>
      <c r="M75" s="418"/>
      <c r="N75" s="418"/>
      <c r="O75" s="418"/>
      <c r="P75" s="430"/>
      <c r="Q75" s="418"/>
      <c r="R75" s="418"/>
      <c r="S75" s="418"/>
      <c r="T75" s="431"/>
      <c r="U75" s="397"/>
      <c r="V75" s="398"/>
    </row>
    <row r="76" spans="1:22" ht="26.25" thickBot="1">
      <c r="A76" s="434"/>
      <c r="B76" s="428"/>
      <c r="C76" s="437"/>
      <c r="D76" s="175" t="s">
        <v>6</v>
      </c>
      <c r="E76" s="176" t="s">
        <v>7</v>
      </c>
      <c r="F76" s="177" t="s">
        <v>37</v>
      </c>
      <c r="G76" s="178" t="s">
        <v>41</v>
      </c>
      <c r="H76" s="178" t="s">
        <v>38</v>
      </c>
      <c r="I76" s="179" t="s">
        <v>36</v>
      </c>
      <c r="J76" s="180" t="s">
        <v>6</v>
      </c>
      <c r="K76" s="176" t="s">
        <v>7</v>
      </c>
      <c r="L76" s="177" t="s">
        <v>37</v>
      </c>
      <c r="M76" s="178" t="s">
        <v>41</v>
      </c>
      <c r="N76" s="178" t="s">
        <v>38</v>
      </c>
      <c r="O76" s="181" t="s">
        <v>36</v>
      </c>
      <c r="P76" s="182" t="s">
        <v>166</v>
      </c>
      <c r="Q76" s="183" t="s">
        <v>167</v>
      </c>
      <c r="R76" s="184" t="s">
        <v>180</v>
      </c>
      <c r="S76" s="182" t="s">
        <v>177</v>
      </c>
      <c r="T76" s="183" t="s">
        <v>178</v>
      </c>
      <c r="U76" s="182" t="s">
        <v>71</v>
      </c>
      <c r="V76" s="183" t="s">
        <v>72</v>
      </c>
    </row>
    <row r="77" spans="1:23" ht="15" thickTop="1">
      <c r="A77" s="383"/>
      <c r="B77" s="384"/>
      <c r="C77" s="384"/>
      <c r="D77" s="384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5"/>
      <c r="W77" s="185"/>
    </row>
    <row r="78" spans="1:24" s="186" customFormat="1" ht="15" customHeight="1">
      <c r="A78" s="6">
        <v>1</v>
      </c>
      <c r="B78" s="117" t="s">
        <v>113</v>
      </c>
      <c r="C78" s="118">
        <f>SUM(D78:O78)</f>
        <v>25</v>
      </c>
      <c r="D78" s="119"/>
      <c r="E78" s="6"/>
      <c r="F78" s="6">
        <v>16</v>
      </c>
      <c r="G78" s="6"/>
      <c r="H78" s="7"/>
      <c r="I78" s="118">
        <v>9</v>
      </c>
      <c r="J78" s="119"/>
      <c r="K78" s="6"/>
      <c r="L78" s="6"/>
      <c r="M78" s="6"/>
      <c r="N78" s="6"/>
      <c r="O78" s="7">
        <v>0</v>
      </c>
      <c r="P78" s="13">
        <v>0</v>
      </c>
      <c r="Q78" s="7">
        <v>1</v>
      </c>
      <c r="R78" s="118">
        <v>1</v>
      </c>
      <c r="S78" s="13">
        <v>0.5</v>
      </c>
      <c r="T78" s="121">
        <v>0.5</v>
      </c>
      <c r="U78" s="144" t="s">
        <v>100</v>
      </c>
      <c r="V78" s="122"/>
      <c r="W78" s="168"/>
      <c r="X78" s="168"/>
    </row>
    <row r="79" spans="1:24" s="123" customFormat="1" ht="14.25">
      <c r="A79" s="116">
        <v>2</v>
      </c>
      <c r="B79" s="117" t="s">
        <v>153</v>
      </c>
      <c r="C79" s="118">
        <f>SUM(D79:O79)</f>
        <v>25</v>
      </c>
      <c r="D79" s="119"/>
      <c r="E79" s="6">
        <v>20</v>
      </c>
      <c r="F79" s="6"/>
      <c r="G79" s="6"/>
      <c r="H79" s="7"/>
      <c r="I79" s="118">
        <v>5</v>
      </c>
      <c r="J79" s="119"/>
      <c r="K79" s="6">
        <v>0</v>
      </c>
      <c r="L79" s="6"/>
      <c r="M79" s="6"/>
      <c r="N79" s="6"/>
      <c r="O79" s="7">
        <v>0</v>
      </c>
      <c r="P79" s="13"/>
      <c r="Q79" s="7">
        <v>1</v>
      </c>
      <c r="R79" s="118">
        <v>1</v>
      </c>
      <c r="S79" s="13">
        <v>0.5</v>
      </c>
      <c r="T79" s="121">
        <v>0.5</v>
      </c>
      <c r="U79" s="144" t="s">
        <v>99</v>
      </c>
      <c r="V79" s="122"/>
      <c r="W79" s="90"/>
      <c r="X79" s="90"/>
    </row>
    <row r="80" spans="1:24" s="125" customFormat="1" ht="14.25">
      <c r="A80" s="6">
        <v>3</v>
      </c>
      <c r="B80" s="117" t="s">
        <v>13</v>
      </c>
      <c r="C80" s="118">
        <f aca="true" t="shared" si="3" ref="C80:C107">SUM(D80:O80)</f>
        <v>200</v>
      </c>
      <c r="D80" s="119">
        <v>12</v>
      </c>
      <c r="E80" s="6">
        <v>15</v>
      </c>
      <c r="F80" s="6">
        <v>45</v>
      </c>
      <c r="G80" s="6"/>
      <c r="H80" s="7"/>
      <c r="I80" s="118">
        <v>38</v>
      </c>
      <c r="J80" s="119">
        <v>15</v>
      </c>
      <c r="K80" s="6"/>
      <c r="L80" s="6">
        <v>45</v>
      </c>
      <c r="M80" s="6"/>
      <c r="N80" s="6"/>
      <c r="O80" s="187">
        <v>30</v>
      </c>
      <c r="P80" s="13">
        <v>2</v>
      </c>
      <c r="Q80" s="7">
        <v>6</v>
      </c>
      <c r="R80" s="118">
        <v>8</v>
      </c>
      <c r="S80" s="13">
        <v>6</v>
      </c>
      <c r="T80" s="121">
        <v>2</v>
      </c>
      <c r="U80" s="144"/>
      <c r="V80" s="122" t="s">
        <v>100</v>
      </c>
      <c r="W80" s="90"/>
      <c r="X80" s="90"/>
    </row>
    <row r="81" spans="1:24" s="125" customFormat="1" ht="14.25">
      <c r="A81" s="116">
        <v>4</v>
      </c>
      <c r="B81" s="117" t="s">
        <v>110</v>
      </c>
      <c r="C81" s="118">
        <f t="shared" si="3"/>
        <v>50</v>
      </c>
      <c r="D81" s="119">
        <v>5</v>
      </c>
      <c r="E81" s="6">
        <v>0</v>
      </c>
      <c r="F81" s="6">
        <v>10</v>
      </c>
      <c r="G81" s="6"/>
      <c r="H81" s="7"/>
      <c r="I81" s="118">
        <v>5</v>
      </c>
      <c r="J81" s="119">
        <v>5</v>
      </c>
      <c r="K81" s="6"/>
      <c r="L81" s="6">
        <v>0</v>
      </c>
      <c r="M81" s="6">
        <v>15</v>
      </c>
      <c r="N81" s="6"/>
      <c r="O81" s="7">
        <v>10</v>
      </c>
      <c r="P81" s="13">
        <v>0.5</v>
      </c>
      <c r="Q81" s="121">
        <v>1.5</v>
      </c>
      <c r="R81" s="118">
        <v>2</v>
      </c>
      <c r="S81" s="13">
        <v>1.5</v>
      </c>
      <c r="T81" s="121">
        <v>0.5</v>
      </c>
      <c r="U81" s="144"/>
      <c r="V81" s="122" t="s">
        <v>98</v>
      </c>
      <c r="W81" s="90"/>
      <c r="X81" s="90"/>
    </row>
    <row r="82" spans="1:24" s="115" customFormat="1" ht="14.25">
      <c r="A82" s="6">
        <v>5</v>
      </c>
      <c r="B82" s="117" t="s">
        <v>22</v>
      </c>
      <c r="C82" s="118">
        <f t="shared" si="3"/>
        <v>50</v>
      </c>
      <c r="D82" s="119">
        <v>6</v>
      </c>
      <c r="E82" s="6">
        <v>10</v>
      </c>
      <c r="F82" s="6">
        <v>16</v>
      </c>
      <c r="G82" s="6"/>
      <c r="H82" s="7"/>
      <c r="I82" s="118">
        <v>18</v>
      </c>
      <c r="J82" s="119"/>
      <c r="K82" s="6"/>
      <c r="L82" s="6"/>
      <c r="M82" s="6"/>
      <c r="N82" s="6"/>
      <c r="O82" s="7"/>
      <c r="P82" s="13"/>
      <c r="Q82" s="7">
        <v>2</v>
      </c>
      <c r="R82" s="118">
        <v>2</v>
      </c>
      <c r="S82" s="13">
        <v>1.5</v>
      </c>
      <c r="T82" s="121">
        <v>0.5</v>
      </c>
      <c r="U82" s="144" t="s">
        <v>100</v>
      </c>
      <c r="V82" s="122"/>
      <c r="W82" s="90"/>
      <c r="X82" s="90"/>
    </row>
    <row r="83" spans="1:24" s="190" customFormat="1" ht="14.25">
      <c r="A83" s="188">
        <v>6</v>
      </c>
      <c r="B83" s="137" t="s">
        <v>97</v>
      </c>
      <c r="C83" s="138"/>
      <c r="D83" s="15"/>
      <c r="E83" s="18"/>
      <c r="F83" s="18"/>
      <c r="G83" s="18"/>
      <c r="H83" s="19"/>
      <c r="I83" s="138"/>
      <c r="J83" s="15"/>
      <c r="K83" s="18"/>
      <c r="L83" s="18"/>
      <c r="M83" s="18"/>
      <c r="N83" s="18"/>
      <c r="O83" s="19"/>
      <c r="P83" s="16"/>
      <c r="Q83" s="17"/>
      <c r="R83" s="138"/>
      <c r="S83" s="10"/>
      <c r="T83" s="139"/>
      <c r="U83" s="189"/>
      <c r="V83" s="139"/>
      <c r="W83" s="90"/>
      <c r="X83" s="90"/>
    </row>
    <row r="84" spans="1:24" s="190" customFormat="1" ht="14.25" customHeight="1">
      <c r="A84" s="116" t="s">
        <v>55</v>
      </c>
      <c r="B84" s="117" t="s">
        <v>135</v>
      </c>
      <c r="C84" s="118">
        <f t="shared" si="3"/>
        <v>75</v>
      </c>
      <c r="D84" s="119"/>
      <c r="E84" s="6"/>
      <c r="F84" s="6"/>
      <c r="G84" s="6"/>
      <c r="H84" s="7"/>
      <c r="I84" s="118"/>
      <c r="J84" s="119">
        <v>15</v>
      </c>
      <c r="K84" s="6">
        <v>15</v>
      </c>
      <c r="L84" s="6"/>
      <c r="M84" s="6">
        <v>20</v>
      </c>
      <c r="N84" s="6"/>
      <c r="O84" s="7">
        <v>25</v>
      </c>
      <c r="P84" s="13">
        <v>0.5</v>
      </c>
      <c r="Q84" s="7">
        <v>2.5</v>
      </c>
      <c r="R84" s="118">
        <v>3</v>
      </c>
      <c r="S84" s="13">
        <v>2</v>
      </c>
      <c r="T84" s="121">
        <v>1</v>
      </c>
      <c r="U84" s="144"/>
      <c r="V84" s="386" t="s">
        <v>101</v>
      </c>
      <c r="W84" s="90"/>
      <c r="X84" s="90"/>
    </row>
    <row r="85" spans="1:24" s="190" customFormat="1" ht="14.25" customHeight="1">
      <c r="A85" s="116" t="s">
        <v>56</v>
      </c>
      <c r="B85" s="126" t="s">
        <v>164</v>
      </c>
      <c r="C85" s="118">
        <f t="shared" si="3"/>
        <v>50</v>
      </c>
      <c r="D85" s="119"/>
      <c r="E85" s="6"/>
      <c r="F85" s="6"/>
      <c r="G85" s="6"/>
      <c r="H85" s="7"/>
      <c r="I85" s="118"/>
      <c r="J85" s="119">
        <v>12</v>
      </c>
      <c r="K85" s="6">
        <v>12</v>
      </c>
      <c r="L85" s="6"/>
      <c r="M85" s="6">
        <v>12</v>
      </c>
      <c r="N85" s="6"/>
      <c r="O85" s="7">
        <v>14</v>
      </c>
      <c r="P85" s="13">
        <v>0.5</v>
      </c>
      <c r="Q85" s="7">
        <v>1.5</v>
      </c>
      <c r="R85" s="118">
        <f aca="true" t="shared" si="4" ref="R85:R109">P85+Q85</f>
        <v>2</v>
      </c>
      <c r="S85" s="13">
        <v>1.5</v>
      </c>
      <c r="T85" s="339">
        <v>0.5</v>
      </c>
      <c r="U85" s="144"/>
      <c r="V85" s="387"/>
      <c r="W85" s="90"/>
      <c r="X85" s="90"/>
    </row>
    <row r="86" spans="1:24" s="190" customFormat="1" ht="14.25">
      <c r="A86" s="116" t="s">
        <v>57</v>
      </c>
      <c r="B86" s="126" t="s">
        <v>43</v>
      </c>
      <c r="C86" s="118">
        <f t="shared" si="3"/>
        <v>37</v>
      </c>
      <c r="D86" s="119"/>
      <c r="E86" s="6"/>
      <c r="F86" s="6"/>
      <c r="G86" s="6"/>
      <c r="H86" s="7"/>
      <c r="I86" s="118"/>
      <c r="J86" s="119">
        <v>9</v>
      </c>
      <c r="K86" s="6">
        <v>9</v>
      </c>
      <c r="L86" s="6"/>
      <c r="M86" s="6">
        <v>10</v>
      </c>
      <c r="N86" s="6"/>
      <c r="O86" s="7">
        <v>9</v>
      </c>
      <c r="P86" s="13">
        <v>0.5</v>
      </c>
      <c r="Q86" s="7">
        <v>1</v>
      </c>
      <c r="R86" s="118">
        <f t="shared" si="4"/>
        <v>1.5</v>
      </c>
      <c r="S86" s="13">
        <v>1</v>
      </c>
      <c r="T86" s="339">
        <v>0.5</v>
      </c>
      <c r="U86" s="144"/>
      <c r="V86" s="387"/>
      <c r="W86" s="90"/>
      <c r="X86" s="90"/>
    </row>
    <row r="87" spans="1:24" s="190" customFormat="1" ht="14.25">
      <c r="A87" s="116" t="s">
        <v>59</v>
      </c>
      <c r="B87" s="126" t="s">
        <v>25</v>
      </c>
      <c r="C87" s="118">
        <f t="shared" si="3"/>
        <v>50</v>
      </c>
      <c r="D87" s="119">
        <v>12</v>
      </c>
      <c r="E87" s="6">
        <v>10</v>
      </c>
      <c r="F87" s="6"/>
      <c r="G87" s="6">
        <v>12</v>
      </c>
      <c r="H87" s="7"/>
      <c r="I87" s="118">
        <v>16</v>
      </c>
      <c r="J87" s="119"/>
      <c r="K87" s="6"/>
      <c r="L87" s="6"/>
      <c r="M87" s="6"/>
      <c r="N87" s="6"/>
      <c r="O87" s="7"/>
      <c r="P87" s="13">
        <v>0.5</v>
      </c>
      <c r="Q87" s="7">
        <v>1.5</v>
      </c>
      <c r="R87" s="118">
        <f t="shared" si="4"/>
        <v>2</v>
      </c>
      <c r="S87" s="13">
        <v>1.5</v>
      </c>
      <c r="T87" s="339">
        <v>0.5</v>
      </c>
      <c r="U87" s="144"/>
      <c r="V87" s="387"/>
      <c r="W87" s="90"/>
      <c r="X87" s="90"/>
    </row>
    <row r="88" spans="1:24" s="190" customFormat="1" ht="14.25">
      <c r="A88" s="116" t="s">
        <v>51</v>
      </c>
      <c r="B88" s="126" t="s">
        <v>30</v>
      </c>
      <c r="C88" s="118">
        <f t="shared" si="3"/>
        <v>25</v>
      </c>
      <c r="D88" s="119">
        <v>5</v>
      </c>
      <c r="E88" s="6">
        <v>9</v>
      </c>
      <c r="F88" s="6"/>
      <c r="G88" s="6">
        <v>10</v>
      </c>
      <c r="H88" s="7"/>
      <c r="I88" s="118">
        <v>1</v>
      </c>
      <c r="J88" s="119"/>
      <c r="K88" s="6"/>
      <c r="L88" s="6"/>
      <c r="M88" s="6"/>
      <c r="N88" s="6"/>
      <c r="O88" s="7"/>
      <c r="P88" s="13">
        <v>0.5</v>
      </c>
      <c r="Q88" s="7">
        <v>0.5</v>
      </c>
      <c r="R88" s="118">
        <v>1</v>
      </c>
      <c r="S88" s="13">
        <v>0.5</v>
      </c>
      <c r="T88" s="339">
        <v>0.5</v>
      </c>
      <c r="U88" s="144"/>
      <c r="V88" s="387"/>
      <c r="W88" s="90"/>
      <c r="X88" s="90"/>
    </row>
    <row r="89" spans="1:24" s="190" customFormat="1" ht="14.25">
      <c r="A89" s="116" t="s">
        <v>62</v>
      </c>
      <c r="B89" s="336" t="s">
        <v>149</v>
      </c>
      <c r="C89" s="118">
        <f t="shared" si="3"/>
        <v>37</v>
      </c>
      <c r="D89" s="119"/>
      <c r="E89" s="6"/>
      <c r="F89" s="6"/>
      <c r="G89" s="6"/>
      <c r="H89" s="7"/>
      <c r="I89" s="118"/>
      <c r="J89" s="119">
        <v>0</v>
      </c>
      <c r="K89" s="6">
        <v>12</v>
      </c>
      <c r="L89" s="6"/>
      <c r="M89" s="6">
        <v>10</v>
      </c>
      <c r="N89" s="6"/>
      <c r="O89" s="7">
        <v>15</v>
      </c>
      <c r="P89" s="13">
        <v>0.5</v>
      </c>
      <c r="Q89" s="7">
        <v>1</v>
      </c>
      <c r="R89" s="118">
        <f t="shared" si="4"/>
        <v>1.5</v>
      </c>
      <c r="S89" s="13">
        <v>1</v>
      </c>
      <c r="T89" s="339">
        <v>0.5</v>
      </c>
      <c r="U89" s="144"/>
      <c r="V89" s="387"/>
      <c r="W89" s="90"/>
      <c r="X89" s="90"/>
    </row>
    <row r="90" spans="1:24" s="190" customFormat="1" ht="14.25">
      <c r="A90" s="116" t="s">
        <v>63</v>
      </c>
      <c r="B90" s="126" t="s">
        <v>88</v>
      </c>
      <c r="C90" s="118">
        <f t="shared" si="3"/>
        <v>50</v>
      </c>
      <c r="D90" s="119">
        <v>12</v>
      </c>
      <c r="E90" s="6">
        <v>10</v>
      </c>
      <c r="F90" s="6"/>
      <c r="G90" s="6">
        <v>12</v>
      </c>
      <c r="H90" s="7"/>
      <c r="I90" s="118">
        <v>16</v>
      </c>
      <c r="J90" s="119"/>
      <c r="K90" s="6"/>
      <c r="L90" s="6"/>
      <c r="M90" s="6"/>
      <c r="N90" s="6"/>
      <c r="O90" s="7"/>
      <c r="P90" s="13">
        <v>0.5</v>
      </c>
      <c r="Q90" s="7">
        <v>1.5</v>
      </c>
      <c r="R90" s="118">
        <f t="shared" si="4"/>
        <v>2</v>
      </c>
      <c r="S90" s="13">
        <v>1.5</v>
      </c>
      <c r="T90" s="339">
        <v>0.5</v>
      </c>
      <c r="U90" s="144"/>
      <c r="V90" s="387"/>
      <c r="W90" s="90"/>
      <c r="X90" s="90"/>
    </row>
    <row r="91" spans="1:24" s="190" customFormat="1" ht="14.25">
      <c r="A91" s="116" t="s">
        <v>64</v>
      </c>
      <c r="B91" s="126" t="s">
        <v>27</v>
      </c>
      <c r="C91" s="118">
        <f t="shared" si="3"/>
        <v>50</v>
      </c>
      <c r="D91" s="119">
        <v>12</v>
      </c>
      <c r="E91" s="6">
        <v>12</v>
      </c>
      <c r="F91" s="6"/>
      <c r="G91" s="6">
        <v>10</v>
      </c>
      <c r="H91" s="7"/>
      <c r="I91" s="118">
        <v>16</v>
      </c>
      <c r="J91" s="119"/>
      <c r="K91" s="6"/>
      <c r="L91" s="6"/>
      <c r="M91" s="6"/>
      <c r="N91" s="6"/>
      <c r="O91" s="7"/>
      <c r="P91" s="13">
        <v>0.5</v>
      </c>
      <c r="Q91" s="7">
        <v>1.5</v>
      </c>
      <c r="R91" s="118">
        <f t="shared" si="4"/>
        <v>2</v>
      </c>
      <c r="S91" s="13">
        <v>1.5</v>
      </c>
      <c r="T91" s="339">
        <v>0.5</v>
      </c>
      <c r="U91" s="144"/>
      <c r="V91" s="387"/>
      <c r="W91" s="90"/>
      <c r="X91" s="90"/>
    </row>
    <row r="92" spans="1:24" s="190" customFormat="1" ht="14.25">
      <c r="A92" s="116" t="s">
        <v>150</v>
      </c>
      <c r="B92" s="126" t="s">
        <v>29</v>
      </c>
      <c r="C92" s="118">
        <f t="shared" si="3"/>
        <v>50</v>
      </c>
      <c r="D92" s="119">
        <v>12</v>
      </c>
      <c r="E92" s="6">
        <v>12</v>
      </c>
      <c r="F92" s="6"/>
      <c r="G92" s="6">
        <v>10</v>
      </c>
      <c r="H92" s="7"/>
      <c r="I92" s="118">
        <v>16</v>
      </c>
      <c r="J92" s="119"/>
      <c r="K92" s="6"/>
      <c r="L92" s="6"/>
      <c r="M92" s="6"/>
      <c r="N92" s="6"/>
      <c r="O92" s="7"/>
      <c r="P92" s="13">
        <v>0.5</v>
      </c>
      <c r="Q92" s="7">
        <v>1.5</v>
      </c>
      <c r="R92" s="118">
        <f t="shared" si="4"/>
        <v>2</v>
      </c>
      <c r="S92" s="13">
        <v>1.5</v>
      </c>
      <c r="T92" s="339">
        <v>0.5</v>
      </c>
      <c r="U92" s="144"/>
      <c r="V92" s="387"/>
      <c r="W92" s="90"/>
      <c r="X92" s="90"/>
    </row>
    <row r="93" spans="1:24" s="190" customFormat="1" ht="14.25">
      <c r="A93" s="116" t="s">
        <v>89</v>
      </c>
      <c r="B93" s="126" t="s">
        <v>87</v>
      </c>
      <c r="C93" s="118">
        <f t="shared" si="3"/>
        <v>50</v>
      </c>
      <c r="D93" s="119"/>
      <c r="E93" s="6"/>
      <c r="F93" s="6"/>
      <c r="G93" s="6"/>
      <c r="H93" s="7"/>
      <c r="I93" s="118"/>
      <c r="J93" s="119">
        <v>12</v>
      </c>
      <c r="K93" s="6">
        <v>12</v>
      </c>
      <c r="L93" s="6"/>
      <c r="M93" s="6">
        <v>10</v>
      </c>
      <c r="N93" s="6"/>
      <c r="O93" s="7">
        <v>16</v>
      </c>
      <c r="P93" s="13">
        <v>0.5</v>
      </c>
      <c r="Q93" s="7">
        <v>1.5</v>
      </c>
      <c r="R93" s="118">
        <f t="shared" si="4"/>
        <v>2</v>
      </c>
      <c r="S93" s="13">
        <v>1.5</v>
      </c>
      <c r="T93" s="339">
        <v>0.5</v>
      </c>
      <c r="U93" s="144"/>
      <c r="V93" s="387"/>
      <c r="W93" s="90"/>
      <c r="X93" s="90"/>
    </row>
    <row r="94" spans="1:24" s="190" customFormat="1" ht="14.25">
      <c r="A94" s="116" t="s">
        <v>90</v>
      </c>
      <c r="B94" s="126" t="s">
        <v>31</v>
      </c>
      <c r="C94" s="118">
        <f t="shared" si="3"/>
        <v>50</v>
      </c>
      <c r="D94" s="119">
        <v>12</v>
      </c>
      <c r="E94" s="6">
        <v>12</v>
      </c>
      <c r="F94" s="6"/>
      <c r="G94" s="6">
        <v>10</v>
      </c>
      <c r="H94" s="7"/>
      <c r="I94" s="118">
        <v>16</v>
      </c>
      <c r="J94" s="119"/>
      <c r="K94" s="6"/>
      <c r="L94" s="6"/>
      <c r="M94" s="6"/>
      <c r="N94" s="6"/>
      <c r="O94" s="7"/>
      <c r="P94" s="13">
        <v>0.5</v>
      </c>
      <c r="Q94" s="7">
        <v>1.5</v>
      </c>
      <c r="R94" s="118">
        <f t="shared" si="4"/>
        <v>2</v>
      </c>
      <c r="S94" s="13">
        <v>1.5</v>
      </c>
      <c r="T94" s="339">
        <v>0.5</v>
      </c>
      <c r="U94" s="144"/>
      <c r="V94" s="387"/>
      <c r="W94" s="90"/>
      <c r="X94" s="90"/>
    </row>
    <row r="95" spans="1:24" s="190" customFormat="1" ht="14.25">
      <c r="A95" s="116" t="s">
        <v>91</v>
      </c>
      <c r="B95" s="126" t="s">
        <v>32</v>
      </c>
      <c r="C95" s="118">
        <f t="shared" si="3"/>
        <v>50</v>
      </c>
      <c r="D95" s="119">
        <v>12</v>
      </c>
      <c r="E95" s="6">
        <v>12</v>
      </c>
      <c r="F95" s="6"/>
      <c r="G95" s="6">
        <v>10</v>
      </c>
      <c r="H95" s="7"/>
      <c r="I95" s="118">
        <v>16</v>
      </c>
      <c r="J95" s="119"/>
      <c r="K95" s="6"/>
      <c r="L95" s="6"/>
      <c r="M95" s="6"/>
      <c r="N95" s="6"/>
      <c r="O95" s="7"/>
      <c r="P95" s="13">
        <v>0.5</v>
      </c>
      <c r="Q95" s="7">
        <v>1.5</v>
      </c>
      <c r="R95" s="118">
        <f t="shared" si="4"/>
        <v>2</v>
      </c>
      <c r="S95" s="13">
        <v>1.5</v>
      </c>
      <c r="T95" s="339">
        <v>0.5</v>
      </c>
      <c r="U95" s="144"/>
      <c r="V95" s="387"/>
      <c r="W95" s="90"/>
      <c r="X95" s="90"/>
    </row>
    <row r="96" spans="1:24" s="190" customFormat="1" ht="14.25">
      <c r="A96" s="116" t="s">
        <v>151</v>
      </c>
      <c r="B96" s="126" t="s">
        <v>24</v>
      </c>
      <c r="C96" s="118">
        <f t="shared" si="3"/>
        <v>50</v>
      </c>
      <c r="D96" s="119"/>
      <c r="E96" s="6"/>
      <c r="F96" s="6"/>
      <c r="G96" s="6"/>
      <c r="H96" s="7"/>
      <c r="I96" s="118"/>
      <c r="J96" s="119">
        <v>12</v>
      </c>
      <c r="K96" s="6">
        <v>12</v>
      </c>
      <c r="L96" s="6"/>
      <c r="M96" s="6">
        <v>10</v>
      </c>
      <c r="N96" s="6"/>
      <c r="O96" s="7">
        <v>16</v>
      </c>
      <c r="P96" s="13">
        <v>0.5</v>
      </c>
      <c r="Q96" s="7">
        <v>1.5</v>
      </c>
      <c r="R96" s="118">
        <f t="shared" si="4"/>
        <v>2</v>
      </c>
      <c r="S96" s="13">
        <v>1.5</v>
      </c>
      <c r="T96" s="339">
        <v>0.5</v>
      </c>
      <c r="U96" s="144"/>
      <c r="V96" s="387"/>
      <c r="W96" s="90"/>
      <c r="X96" s="90"/>
    </row>
    <row r="97" spans="1:24" s="190" customFormat="1" ht="14.25">
      <c r="A97" s="191" t="s">
        <v>152</v>
      </c>
      <c r="B97" s="126" t="s">
        <v>123</v>
      </c>
      <c r="C97" s="118">
        <f t="shared" si="3"/>
        <v>50</v>
      </c>
      <c r="D97" s="119">
        <v>15</v>
      </c>
      <c r="E97" s="6">
        <v>15</v>
      </c>
      <c r="F97" s="6"/>
      <c r="G97" s="6">
        <v>10</v>
      </c>
      <c r="H97" s="7"/>
      <c r="I97" s="118">
        <v>10</v>
      </c>
      <c r="J97" s="119"/>
      <c r="K97" s="6"/>
      <c r="L97" s="6"/>
      <c r="M97" s="6"/>
      <c r="N97" s="6"/>
      <c r="O97" s="7"/>
      <c r="P97" s="13">
        <v>0.5</v>
      </c>
      <c r="Q97" s="7">
        <v>1.5</v>
      </c>
      <c r="R97" s="118">
        <f t="shared" si="4"/>
        <v>2</v>
      </c>
      <c r="S97" s="13">
        <v>1.5</v>
      </c>
      <c r="T97" s="339">
        <v>0.5</v>
      </c>
      <c r="U97" s="144"/>
      <c r="V97" s="388"/>
      <c r="W97" s="90"/>
      <c r="X97" s="90"/>
    </row>
    <row r="98" spans="1:24" s="190" customFormat="1" ht="25.5">
      <c r="A98" s="188">
        <v>7</v>
      </c>
      <c r="B98" s="137" t="s">
        <v>93</v>
      </c>
      <c r="C98" s="138"/>
      <c r="D98" s="15"/>
      <c r="E98" s="18"/>
      <c r="F98" s="18"/>
      <c r="G98" s="18"/>
      <c r="H98" s="19"/>
      <c r="I98" s="138"/>
      <c r="J98" s="15"/>
      <c r="K98" s="18"/>
      <c r="L98" s="18"/>
      <c r="M98" s="18"/>
      <c r="N98" s="18"/>
      <c r="O98" s="19"/>
      <c r="P98" s="16"/>
      <c r="Q98" s="17"/>
      <c r="R98" s="138"/>
      <c r="S98" s="10"/>
      <c r="T98" s="139"/>
      <c r="U98" s="189"/>
      <c r="V98" s="140"/>
      <c r="W98" s="90"/>
      <c r="X98" s="90"/>
    </row>
    <row r="99" spans="1:24" s="190" customFormat="1" ht="14.25">
      <c r="A99" s="116" t="s">
        <v>55</v>
      </c>
      <c r="B99" s="117" t="s">
        <v>137</v>
      </c>
      <c r="C99" s="118">
        <f t="shared" si="3"/>
        <v>25</v>
      </c>
      <c r="D99" s="119"/>
      <c r="E99" s="6"/>
      <c r="F99" s="6"/>
      <c r="G99" s="6"/>
      <c r="H99" s="7"/>
      <c r="I99" s="118"/>
      <c r="J99" s="119">
        <v>10</v>
      </c>
      <c r="K99" s="6"/>
      <c r="L99" s="6"/>
      <c r="M99" s="6">
        <v>10</v>
      </c>
      <c r="N99" s="6"/>
      <c r="O99" s="7">
        <v>5</v>
      </c>
      <c r="P99" s="13">
        <v>0.5</v>
      </c>
      <c r="Q99" s="7">
        <v>0.5</v>
      </c>
      <c r="R99" s="118">
        <f t="shared" si="4"/>
        <v>1</v>
      </c>
      <c r="S99" s="13">
        <v>0.5</v>
      </c>
      <c r="T99" s="339">
        <v>0.5</v>
      </c>
      <c r="U99" s="144"/>
      <c r="V99" s="122" t="s">
        <v>98</v>
      </c>
      <c r="W99" s="90"/>
      <c r="X99" s="90"/>
    </row>
    <row r="100" spans="1:24" s="190" customFormat="1" ht="14.25">
      <c r="A100" s="116" t="s">
        <v>56</v>
      </c>
      <c r="B100" s="126" t="s">
        <v>25</v>
      </c>
      <c r="C100" s="118">
        <f t="shared" si="3"/>
        <v>25</v>
      </c>
      <c r="D100" s="119"/>
      <c r="E100" s="6"/>
      <c r="F100" s="6"/>
      <c r="G100" s="6"/>
      <c r="H100" s="7"/>
      <c r="I100" s="118"/>
      <c r="J100" s="119">
        <v>10</v>
      </c>
      <c r="K100" s="6"/>
      <c r="L100" s="6"/>
      <c r="M100" s="6">
        <v>10</v>
      </c>
      <c r="N100" s="6"/>
      <c r="O100" s="7">
        <v>5</v>
      </c>
      <c r="P100" s="13">
        <v>0.5</v>
      </c>
      <c r="Q100" s="7">
        <v>0.5</v>
      </c>
      <c r="R100" s="118">
        <f t="shared" si="4"/>
        <v>1</v>
      </c>
      <c r="S100" s="13">
        <v>0.5</v>
      </c>
      <c r="T100" s="339">
        <v>0.5</v>
      </c>
      <c r="U100" s="144"/>
      <c r="V100" s="122" t="s">
        <v>98</v>
      </c>
      <c r="W100" s="90"/>
      <c r="X100" s="90"/>
    </row>
    <row r="101" spans="1:24" s="190" customFormat="1" ht="14.25">
      <c r="A101" s="116" t="s">
        <v>57</v>
      </c>
      <c r="B101" s="126" t="s">
        <v>26</v>
      </c>
      <c r="C101" s="118">
        <f t="shared" si="3"/>
        <v>25</v>
      </c>
      <c r="D101" s="119"/>
      <c r="E101" s="6"/>
      <c r="F101" s="6"/>
      <c r="G101" s="6"/>
      <c r="H101" s="7"/>
      <c r="I101" s="118"/>
      <c r="J101" s="119">
        <v>10</v>
      </c>
      <c r="K101" s="6"/>
      <c r="L101" s="6"/>
      <c r="M101" s="6">
        <v>10</v>
      </c>
      <c r="N101" s="6"/>
      <c r="O101" s="7">
        <v>5</v>
      </c>
      <c r="P101" s="13">
        <v>0.5</v>
      </c>
      <c r="Q101" s="7">
        <v>0.5</v>
      </c>
      <c r="R101" s="118">
        <f t="shared" si="4"/>
        <v>1</v>
      </c>
      <c r="S101" s="13">
        <v>0.5</v>
      </c>
      <c r="T101" s="339">
        <v>0.5</v>
      </c>
      <c r="U101" s="144"/>
      <c r="V101" s="122" t="s">
        <v>98</v>
      </c>
      <c r="W101" s="90"/>
      <c r="X101" s="90"/>
    </row>
    <row r="102" spans="1:24" s="190" customFormat="1" ht="14.25">
      <c r="A102" s="191" t="s">
        <v>59</v>
      </c>
      <c r="B102" s="126" t="s">
        <v>43</v>
      </c>
      <c r="C102" s="118">
        <f t="shared" si="3"/>
        <v>25</v>
      </c>
      <c r="D102" s="119"/>
      <c r="E102" s="6"/>
      <c r="F102" s="6"/>
      <c r="G102" s="6"/>
      <c r="H102" s="7"/>
      <c r="I102" s="118"/>
      <c r="J102" s="119">
        <v>10</v>
      </c>
      <c r="K102" s="6"/>
      <c r="L102" s="6"/>
      <c r="M102" s="6">
        <v>10</v>
      </c>
      <c r="N102" s="6"/>
      <c r="O102" s="7">
        <v>5</v>
      </c>
      <c r="P102" s="13">
        <v>0.5</v>
      </c>
      <c r="Q102" s="7">
        <v>0.5</v>
      </c>
      <c r="R102" s="118">
        <f t="shared" si="4"/>
        <v>1</v>
      </c>
      <c r="S102" s="13">
        <v>0.5</v>
      </c>
      <c r="T102" s="339">
        <v>0.5</v>
      </c>
      <c r="U102" s="144"/>
      <c r="V102" s="122" t="s">
        <v>98</v>
      </c>
      <c r="W102" s="90"/>
      <c r="X102" s="90"/>
    </row>
    <row r="103" spans="1:24" s="190" customFormat="1" ht="25.5">
      <c r="A103" s="188">
        <v>8</v>
      </c>
      <c r="B103" s="137" t="s">
        <v>94</v>
      </c>
      <c r="C103" s="138"/>
      <c r="D103" s="15"/>
      <c r="E103" s="18"/>
      <c r="F103" s="18"/>
      <c r="G103" s="18"/>
      <c r="H103" s="19"/>
      <c r="I103" s="138"/>
      <c r="J103" s="15"/>
      <c r="K103" s="18"/>
      <c r="L103" s="18"/>
      <c r="M103" s="18"/>
      <c r="N103" s="18"/>
      <c r="O103" s="19"/>
      <c r="P103" s="16"/>
      <c r="Q103" s="17"/>
      <c r="R103" s="138"/>
      <c r="S103" s="10"/>
      <c r="T103" s="139"/>
      <c r="U103" s="10"/>
      <c r="V103" s="139"/>
      <c r="W103" s="90"/>
      <c r="X103" s="90"/>
    </row>
    <row r="104" spans="1:24" s="190" customFormat="1" ht="15" customHeight="1">
      <c r="A104" s="116" t="s">
        <v>55</v>
      </c>
      <c r="B104" s="126" t="s">
        <v>88</v>
      </c>
      <c r="C104" s="118">
        <f t="shared" si="3"/>
        <v>25</v>
      </c>
      <c r="D104" s="119"/>
      <c r="E104" s="6"/>
      <c r="F104" s="6"/>
      <c r="G104" s="6"/>
      <c r="H104" s="7"/>
      <c r="I104" s="118"/>
      <c r="J104" s="119">
        <v>10</v>
      </c>
      <c r="K104" s="6"/>
      <c r="L104" s="6"/>
      <c r="M104" s="6">
        <v>10</v>
      </c>
      <c r="N104" s="6"/>
      <c r="O104" s="7">
        <v>5</v>
      </c>
      <c r="P104" s="13">
        <v>0.5</v>
      </c>
      <c r="Q104" s="7">
        <v>0.5</v>
      </c>
      <c r="R104" s="118">
        <f t="shared" si="4"/>
        <v>1</v>
      </c>
      <c r="S104" s="13">
        <v>0.5</v>
      </c>
      <c r="T104" s="339">
        <v>0.5</v>
      </c>
      <c r="U104" s="144"/>
      <c r="V104" s="122" t="s">
        <v>98</v>
      </c>
      <c r="W104" s="90"/>
      <c r="X104" s="90"/>
    </row>
    <row r="105" spans="1:24" s="190" customFormat="1" ht="14.25">
      <c r="A105" s="116" t="s">
        <v>56</v>
      </c>
      <c r="B105" s="126" t="s">
        <v>27</v>
      </c>
      <c r="C105" s="118">
        <f t="shared" si="3"/>
        <v>25</v>
      </c>
      <c r="D105" s="119"/>
      <c r="E105" s="6"/>
      <c r="F105" s="6"/>
      <c r="G105" s="6"/>
      <c r="H105" s="7"/>
      <c r="I105" s="118"/>
      <c r="J105" s="119">
        <v>10</v>
      </c>
      <c r="K105" s="6"/>
      <c r="L105" s="6"/>
      <c r="M105" s="6">
        <v>10</v>
      </c>
      <c r="N105" s="6"/>
      <c r="O105" s="7">
        <v>5</v>
      </c>
      <c r="P105" s="13">
        <v>0.5</v>
      </c>
      <c r="Q105" s="7">
        <v>0.5</v>
      </c>
      <c r="R105" s="118">
        <f t="shared" si="4"/>
        <v>1</v>
      </c>
      <c r="S105" s="13">
        <v>0.5</v>
      </c>
      <c r="T105" s="339">
        <v>0.5</v>
      </c>
      <c r="U105" s="144"/>
      <c r="V105" s="122" t="s">
        <v>98</v>
      </c>
      <c r="W105" s="90"/>
      <c r="X105" s="90"/>
    </row>
    <row r="106" spans="1:24" s="190" customFormat="1" ht="14.25">
      <c r="A106" s="116" t="s">
        <v>57</v>
      </c>
      <c r="B106" s="126" t="s">
        <v>30</v>
      </c>
      <c r="C106" s="118">
        <f t="shared" si="3"/>
        <v>25</v>
      </c>
      <c r="D106" s="119"/>
      <c r="E106" s="6"/>
      <c r="F106" s="6"/>
      <c r="G106" s="6"/>
      <c r="H106" s="7"/>
      <c r="I106" s="118"/>
      <c r="J106" s="119">
        <v>10</v>
      </c>
      <c r="K106" s="6"/>
      <c r="L106" s="6"/>
      <c r="M106" s="6">
        <v>10</v>
      </c>
      <c r="N106" s="6"/>
      <c r="O106" s="7">
        <v>5</v>
      </c>
      <c r="P106" s="13">
        <v>0.5</v>
      </c>
      <c r="Q106" s="7">
        <v>0.5</v>
      </c>
      <c r="R106" s="118">
        <f t="shared" si="4"/>
        <v>1</v>
      </c>
      <c r="S106" s="13">
        <v>0.5</v>
      </c>
      <c r="T106" s="339">
        <v>0.5</v>
      </c>
      <c r="U106" s="144"/>
      <c r="V106" s="122" t="s">
        <v>98</v>
      </c>
      <c r="W106" s="90"/>
      <c r="X106" s="90"/>
    </row>
    <row r="107" spans="1:24" s="190" customFormat="1" ht="14.25">
      <c r="A107" s="116" t="s">
        <v>59</v>
      </c>
      <c r="B107" s="126" t="s">
        <v>123</v>
      </c>
      <c r="C107" s="118">
        <f t="shared" si="3"/>
        <v>25</v>
      </c>
      <c r="D107" s="119"/>
      <c r="E107" s="6"/>
      <c r="F107" s="6"/>
      <c r="G107" s="6"/>
      <c r="H107" s="7"/>
      <c r="I107" s="118"/>
      <c r="J107" s="119">
        <v>10</v>
      </c>
      <c r="K107" s="6"/>
      <c r="L107" s="6"/>
      <c r="M107" s="6">
        <v>10</v>
      </c>
      <c r="N107" s="6"/>
      <c r="O107" s="7">
        <v>5</v>
      </c>
      <c r="P107" s="13">
        <v>0.5</v>
      </c>
      <c r="Q107" s="7">
        <v>0.5</v>
      </c>
      <c r="R107" s="118">
        <f t="shared" si="4"/>
        <v>1</v>
      </c>
      <c r="S107" s="13">
        <v>0.5</v>
      </c>
      <c r="T107" s="339">
        <v>0.5</v>
      </c>
      <c r="U107" s="144"/>
      <c r="V107" s="122" t="s">
        <v>98</v>
      </c>
      <c r="W107" s="90"/>
      <c r="X107" s="90"/>
    </row>
    <row r="108" spans="1:22" ht="14.25">
      <c r="A108" s="192">
        <v>9</v>
      </c>
      <c r="B108" s="193" t="s">
        <v>148</v>
      </c>
      <c r="C108" s="138"/>
      <c r="D108" s="194"/>
      <c r="E108" s="195"/>
      <c r="F108" s="195"/>
      <c r="G108" s="195"/>
      <c r="H108" s="196"/>
      <c r="I108" s="197"/>
      <c r="J108" s="194"/>
      <c r="K108" s="195"/>
      <c r="L108" s="195"/>
      <c r="M108" s="195"/>
      <c r="N108" s="195"/>
      <c r="O108" s="196"/>
      <c r="P108" s="198"/>
      <c r="Q108" s="196"/>
      <c r="R108" s="138"/>
      <c r="S108" s="10"/>
      <c r="T108" s="139"/>
      <c r="U108" s="199"/>
      <c r="V108" s="200"/>
    </row>
    <row r="109" spans="1:24" s="87" customFormat="1" ht="15" thickBot="1">
      <c r="A109" s="22"/>
      <c r="B109" s="201" t="s">
        <v>139</v>
      </c>
      <c r="C109" s="202">
        <f>SUM(D109:O109)</f>
        <v>300</v>
      </c>
      <c r="D109" s="203"/>
      <c r="E109" s="22"/>
      <c r="F109" s="22"/>
      <c r="G109" s="22"/>
      <c r="H109" s="4"/>
      <c r="I109" s="204"/>
      <c r="J109" s="205"/>
      <c r="K109" s="206"/>
      <c r="L109" s="206"/>
      <c r="M109" s="206"/>
      <c r="N109" s="206">
        <v>300</v>
      </c>
      <c r="O109" s="8"/>
      <c r="P109" s="11"/>
      <c r="Q109" s="8">
        <v>11</v>
      </c>
      <c r="R109" s="202">
        <f t="shared" si="4"/>
        <v>11</v>
      </c>
      <c r="S109" s="207">
        <v>11</v>
      </c>
      <c r="T109" s="208"/>
      <c r="U109" s="209"/>
      <c r="V109" s="210" t="s">
        <v>98</v>
      </c>
      <c r="W109" s="168"/>
      <c r="X109" s="168"/>
    </row>
    <row r="110" spans="1:24" s="87" customFormat="1" ht="15" thickBot="1">
      <c r="A110" s="211"/>
      <c r="B110" s="212" t="s">
        <v>40</v>
      </c>
      <c r="C110" s="213">
        <f>SUM(C78:C109)</f>
        <v>1524</v>
      </c>
      <c r="D110" s="214">
        <f>SUM(D78:D109)</f>
        <v>115</v>
      </c>
      <c r="E110" s="214">
        <f>SUM(E78:E109)</f>
        <v>137</v>
      </c>
      <c r="F110" s="214">
        <f>SUM(F78:F109)</f>
        <v>87</v>
      </c>
      <c r="G110" s="214">
        <f>SUM(G78:G109)</f>
        <v>84</v>
      </c>
      <c r="H110" s="214"/>
      <c r="I110" s="214">
        <f aca="true" t="shared" si="5" ref="I110:T110">SUM(I78:I109)</f>
        <v>182</v>
      </c>
      <c r="J110" s="214">
        <f t="shared" si="5"/>
        <v>160</v>
      </c>
      <c r="K110" s="214">
        <f t="shared" si="5"/>
        <v>72</v>
      </c>
      <c r="L110" s="214">
        <f t="shared" si="5"/>
        <v>45</v>
      </c>
      <c r="M110" s="214">
        <f t="shared" si="5"/>
        <v>167</v>
      </c>
      <c r="N110" s="214">
        <f t="shared" si="5"/>
        <v>300</v>
      </c>
      <c r="O110" s="214">
        <f t="shared" si="5"/>
        <v>175</v>
      </c>
      <c r="P110" s="214">
        <f t="shared" si="5"/>
        <v>13.5</v>
      </c>
      <c r="Q110" s="214">
        <f t="shared" si="5"/>
        <v>46.5</v>
      </c>
      <c r="R110" s="214">
        <f t="shared" si="5"/>
        <v>60</v>
      </c>
      <c r="S110" s="163">
        <f t="shared" si="5"/>
        <v>44.5</v>
      </c>
      <c r="T110" s="164">
        <f t="shared" si="5"/>
        <v>15.5</v>
      </c>
      <c r="U110" s="364"/>
      <c r="V110" s="365"/>
      <c r="W110" s="168"/>
      <c r="X110" s="168"/>
    </row>
    <row r="111" spans="5:20" ht="20.25">
      <c r="E111" s="215"/>
      <c r="F111" s="215"/>
      <c r="G111" s="215"/>
      <c r="H111" s="215"/>
      <c r="I111" s="215"/>
      <c r="J111" s="215"/>
      <c r="K111" s="215"/>
      <c r="L111" s="215"/>
      <c r="M111" s="88"/>
      <c r="N111" s="88"/>
      <c r="O111" s="88"/>
      <c r="P111" s="88"/>
      <c r="Q111" s="88"/>
      <c r="R111" s="89"/>
      <c r="S111" s="88"/>
      <c r="T111" s="88"/>
    </row>
    <row r="112" spans="6:20" ht="20.25">
      <c r="F112" s="357" t="s">
        <v>120</v>
      </c>
      <c r="G112" s="357"/>
      <c r="H112" s="357"/>
      <c r="I112" s="357"/>
      <c r="J112" s="357"/>
      <c r="K112" s="357"/>
      <c r="L112" s="357"/>
      <c r="M112" s="357"/>
      <c r="N112" s="88"/>
      <c r="O112" s="88"/>
      <c r="P112" s="88"/>
      <c r="Q112" s="88"/>
      <c r="R112" s="89"/>
      <c r="S112" s="88"/>
      <c r="T112" s="88"/>
    </row>
    <row r="113" spans="6:20" ht="20.25">
      <c r="F113" s="357" t="s">
        <v>16</v>
      </c>
      <c r="G113" s="357"/>
      <c r="H113" s="357"/>
      <c r="I113" s="357"/>
      <c r="J113" s="357"/>
      <c r="K113" s="357"/>
      <c r="L113" s="357"/>
      <c r="M113" s="357"/>
      <c r="N113" s="88"/>
      <c r="O113" s="88"/>
      <c r="P113" s="88"/>
      <c r="Q113" s="88"/>
      <c r="R113" s="89"/>
      <c r="S113" s="88"/>
      <c r="T113" s="88"/>
    </row>
    <row r="114" spans="6:20" ht="20.25">
      <c r="F114" s="357" t="s">
        <v>33</v>
      </c>
      <c r="G114" s="357"/>
      <c r="H114" s="357"/>
      <c r="I114" s="357"/>
      <c r="J114" s="357"/>
      <c r="K114" s="357"/>
      <c r="L114" s="357"/>
      <c r="M114" s="357"/>
      <c r="N114" s="88"/>
      <c r="O114" s="88"/>
      <c r="P114" s="376" t="s">
        <v>171</v>
      </c>
      <c r="Q114" s="376"/>
      <c r="R114" s="91"/>
      <c r="S114" s="92"/>
      <c r="T114" s="92"/>
    </row>
    <row r="115" ht="15" thickBot="1"/>
    <row r="116" spans="1:22" ht="15" customHeight="1" thickTop="1">
      <c r="A116" s="369" t="s">
        <v>0</v>
      </c>
      <c r="B116" s="405" t="s">
        <v>1</v>
      </c>
      <c r="C116" s="408" t="s">
        <v>2</v>
      </c>
      <c r="D116" s="358" t="s">
        <v>47</v>
      </c>
      <c r="E116" s="359"/>
      <c r="F116" s="359"/>
      <c r="G116" s="359"/>
      <c r="H116" s="359"/>
      <c r="I116" s="360"/>
      <c r="J116" s="359" t="s">
        <v>48</v>
      </c>
      <c r="K116" s="359"/>
      <c r="L116" s="359"/>
      <c r="M116" s="359"/>
      <c r="N116" s="359"/>
      <c r="O116" s="359"/>
      <c r="P116" s="358" t="s">
        <v>39</v>
      </c>
      <c r="Q116" s="359"/>
      <c r="R116" s="359"/>
      <c r="S116" s="359"/>
      <c r="T116" s="360"/>
      <c r="U116" s="369" t="s">
        <v>5</v>
      </c>
      <c r="V116" s="370"/>
    </row>
    <row r="117" spans="1:22" ht="15" customHeight="1">
      <c r="A117" s="371"/>
      <c r="B117" s="406"/>
      <c r="C117" s="409"/>
      <c r="D117" s="361"/>
      <c r="E117" s="362"/>
      <c r="F117" s="362"/>
      <c r="G117" s="362"/>
      <c r="H117" s="362"/>
      <c r="I117" s="363"/>
      <c r="J117" s="362"/>
      <c r="K117" s="362"/>
      <c r="L117" s="362"/>
      <c r="M117" s="362"/>
      <c r="N117" s="362"/>
      <c r="O117" s="362"/>
      <c r="P117" s="366"/>
      <c r="Q117" s="367"/>
      <c r="R117" s="367"/>
      <c r="S117" s="367"/>
      <c r="T117" s="368"/>
      <c r="U117" s="371"/>
      <c r="V117" s="372"/>
    </row>
    <row r="118" spans="1:22" ht="26.25" thickBot="1">
      <c r="A118" s="389"/>
      <c r="B118" s="407"/>
      <c r="C118" s="410"/>
      <c r="D118" s="93" t="s">
        <v>6</v>
      </c>
      <c r="E118" s="216" t="s">
        <v>7</v>
      </c>
      <c r="F118" s="217" t="s">
        <v>37</v>
      </c>
      <c r="G118" s="218" t="s">
        <v>41</v>
      </c>
      <c r="H118" s="218" t="s">
        <v>38</v>
      </c>
      <c r="I118" s="219" t="s">
        <v>36</v>
      </c>
      <c r="J118" s="100" t="s">
        <v>6</v>
      </c>
      <c r="K118" s="216" t="s">
        <v>7</v>
      </c>
      <c r="L118" s="217" t="s">
        <v>37</v>
      </c>
      <c r="M118" s="218" t="s">
        <v>41</v>
      </c>
      <c r="N118" s="218" t="s">
        <v>38</v>
      </c>
      <c r="O118" s="220" t="s">
        <v>36</v>
      </c>
      <c r="P118" s="100" t="s">
        <v>166</v>
      </c>
      <c r="Q118" s="101" t="s">
        <v>167</v>
      </c>
      <c r="R118" s="102" t="s">
        <v>179</v>
      </c>
      <c r="S118" s="100" t="s">
        <v>177</v>
      </c>
      <c r="T118" s="101" t="s">
        <v>178</v>
      </c>
      <c r="U118" s="100" t="s">
        <v>53</v>
      </c>
      <c r="V118" s="101" t="s">
        <v>54</v>
      </c>
    </row>
    <row r="119" spans="1:22" ht="15" thickTop="1">
      <c r="A119" s="221"/>
      <c r="B119" s="222"/>
      <c r="C119" s="223"/>
      <c r="D119" s="223"/>
      <c r="E119" s="224"/>
      <c r="F119" s="224"/>
      <c r="G119" s="225"/>
      <c r="H119" s="225"/>
      <c r="I119" s="226"/>
      <c r="J119" s="224"/>
      <c r="K119" s="224"/>
      <c r="L119" s="224"/>
      <c r="M119" s="225"/>
      <c r="N119" s="225"/>
      <c r="O119" s="227"/>
      <c r="P119" s="223"/>
      <c r="Q119" s="223"/>
      <c r="R119" s="223"/>
      <c r="S119" s="223"/>
      <c r="T119" s="223"/>
      <c r="U119" s="223"/>
      <c r="V119" s="228"/>
    </row>
    <row r="120" spans="1:24" s="125" customFormat="1" ht="14.25">
      <c r="A120" s="116">
        <v>1</v>
      </c>
      <c r="B120" s="117" t="s">
        <v>82</v>
      </c>
      <c r="C120" s="118">
        <f aca="true" t="shared" si="6" ref="C120:C143">SUM(D120:O120)</f>
        <v>75</v>
      </c>
      <c r="D120" s="119">
        <v>5</v>
      </c>
      <c r="E120" s="6">
        <v>19</v>
      </c>
      <c r="F120" s="6">
        <v>10</v>
      </c>
      <c r="G120" s="6">
        <v>15</v>
      </c>
      <c r="H120" s="7"/>
      <c r="I120" s="118">
        <v>26</v>
      </c>
      <c r="J120" s="119"/>
      <c r="K120" s="6"/>
      <c r="L120" s="6"/>
      <c r="M120" s="6"/>
      <c r="N120" s="6"/>
      <c r="O120" s="7"/>
      <c r="P120" s="13">
        <v>1</v>
      </c>
      <c r="Q120" s="7">
        <v>2</v>
      </c>
      <c r="R120" s="118">
        <f aca="true" t="shared" si="7" ref="R120:R143">P120+Q120</f>
        <v>3</v>
      </c>
      <c r="S120" s="13">
        <v>2</v>
      </c>
      <c r="T120" s="339">
        <v>1</v>
      </c>
      <c r="U120" s="144" t="s">
        <v>100</v>
      </c>
      <c r="V120" s="122"/>
      <c r="W120" s="90"/>
      <c r="X120" s="90"/>
    </row>
    <row r="121" spans="1:24" s="125" customFormat="1" ht="14.25">
      <c r="A121" s="116">
        <v>2</v>
      </c>
      <c r="B121" s="117" t="s">
        <v>42</v>
      </c>
      <c r="C121" s="118">
        <f t="shared" si="6"/>
        <v>50</v>
      </c>
      <c r="D121" s="119"/>
      <c r="E121" s="6"/>
      <c r="F121" s="6"/>
      <c r="G121" s="6"/>
      <c r="H121" s="7"/>
      <c r="I121" s="118"/>
      <c r="J121" s="119">
        <v>8</v>
      </c>
      <c r="K121" s="6"/>
      <c r="L121" s="6">
        <v>30</v>
      </c>
      <c r="M121" s="6"/>
      <c r="N121" s="6"/>
      <c r="O121" s="7">
        <v>12</v>
      </c>
      <c r="P121" s="13"/>
      <c r="Q121" s="7">
        <v>2</v>
      </c>
      <c r="R121" s="118">
        <f t="shared" si="7"/>
        <v>2</v>
      </c>
      <c r="S121" s="13">
        <v>1.5</v>
      </c>
      <c r="T121" s="339">
        <v>0.5</v>
      </c>
      <c r="U121" s="144"/>
      <c r="V121" s="122" t="s">
        <v>100</v>
      </c>
      <c r="W121" s="90"/>
      <c r="X121" s="90"/>
    </row>
    <row r="122" spans="1:24" s="190" customFormat="1" ht="25.5">
      <c r="A122" s="188">
        <v>3</v>
      </c>
      <c r="B122" s="137" t="s">
        <v>93</v>
      </c>
      <c r="C122" s="138">
        <f t="shared" si="6"/>
        <v>0</v>
      </c>
      <c r="D122" s="15"/>
      <c r="E122" s="18"/>
      <c r="F122" s="18"/>
      <c r="G122" s="18"/>
      <c r="H122" s="19"/>
      <c r="I122" s="138"/>
      <c r="J122" s="15"/>
      <c r="K122" s="18"/>
      <c r="L122" s="18"/>
      <c r="M122" s="18"/>
      <c r="N122" s="18"/>
      <c r="O122" s="19"/>
      <c r="P122" s="10"/>
      <c r="Q122" s="19"/>
      <c r="R122" s="138"/>
      <c r="S122" s="10"/>
      <c r="T122" s="139"/>
      <c r="U122" s="189"/>
      <c r="V122" s="139"/>
      <c r="W122" s="90"/>
      <c r="X122" s="90"/>
    </row>
    <row r="123" spans="1:24" s="190" customFormat="1" ht="14.25">
      <c r="A123" s="116" t="s">
        <v>55</v>
      </c>
      <c r="B123" s="117" t="s">
        <v>138</v>
      </c>
      <c r="C123" s="118">
        <f t="shared" si="6"/>
        <v>125</v>
      </c>
      <c r="D123" s="119">
        <v>12</v>
      </c>
      <c r="E123" s="6">
        <v>6</v>
      </c>
      <c r="F123" s="6"/>
      <c r="G123" s="6">
        <v>30</v>
      </c>
      <c r="H123" s="7"/>
      <c r="I123" s="118">
        <v>25</v>
      </c>
      <c r="J123" s="119">
        <v>6</v>
      </c>
      <c r="K123" s="6">
        <v>6</v>
      </c>
      <c r="L123" s="6"/>
      <c r="M123" s="6">
        <v>20</v>
      </c>
      <c r="N123" s="6"/>
      <c r="O123" s="7">
        <v>20</v>
      </c>
      <c r="P123" s="13">
        <v>1</v>
      </c>
      <c r="Q123" s="7">
        <v>4</v>
      </c>
      <c r="R123" s="118">
        <f t="shared" si="7"/>
        <v>5</v>
      </c>
      <c r="S123" s="13">
        <v>3.5</v>
      </c>
      <c r="T123" s="339">
        <v>1.5</v>
      </c>
      <c r="U123" s="144"/>
      <c r="V123" s="386" t="s">
        <v>101</v>
      </c>
      <c r="W123" s="90"/>
      <c r="X123" s="90"/>
    </row>
    <row r="124" spans="1:24" s="190" customFormat="1" ht="15.75" customHeight="1">
      <c r="A124" s="116" t="s">
        <v>56</v>
      </c>
      <c r="B124" s="126" t="s">
        <v>160</v>
      </c>
      <c r="C124" s="118">
        <f t="shared" si="6"/>
        <v>100</v>
      </c>
      <c r="D124" s="119">
        <v>12</v>
      </c>
      <c r="E124" s="6">
        <v>6</v>
      </c>
      <c r="F124" s="6"/>
      <c r="G124" s="6">
        <v>20</v>
      </c>
      <c r="H124" s="7"/>
      <c r="I124" s="118">
        <v>14</v>
      </c>
      <c r="J124" s="119">
        <v>10</v>
      </c>
      <c r="K124" s="6">
        <v>6</v>
      </c>
      <c r="L124" s="6"/>
      <c r="M124" s="6">
        <v>16</v>
      </c>
      <c r="N124" s="6"/>
      <c r="O124" s="7">
        <v>16</v>
      </c>
      <c r="P124" s="13">
        <v>1</v>
      </c>
      <c r="Q124" s="7">
        <v>3</v>
      </c>
      <c r="R124" s="118">
        <f t="shared" si="7"/>
        <v>4</v>
      </c>
      <c r="S124" s="13">
        <v>3</v>
      </c>
      <c r="T124" s="339">
        <v>1</v>
      </c>
      <c r="U124" s="144"/>
      <c r="V124" s="387"/>
      <c r="W124" s="90"/>
      <c r="X124" s="90"/>
    </row>
    <row r="125" spans="1:24" s="190" customFormat="1" ht="14.25">
      <c r="A125" s="116" t="s">
        <v>57</v>
      </c>
      <c r="B125" s="126" t="s">
        <v>25</v>
      </c>
      <c r="C125" s="118">
        <f t="shared" si="6"/>
        <v>125</v>
      </c>
      <c r="D125" s="119">
        <v>12</v>
      </c>
      <c r="E125" s="6">
        <v>6</v>
      </c>
      <c r="F125" s="6"/>
      <c r="G125" s="6">
        <v>30</v>
      </c>
      <c r="H125" s="7"/>
      <c r="I125" s="118">
        <v>25</v>
      </c>
      <c r="J125" s="119">
        <v>7</v>
      </c>
      <c r="K125" s="6"/>
      <c r="L125" s="6"/>
      <c r="M125" s="6">
        <v>25</v>
      </c>
      <c r="N125" s="6"/>
      <c r="O125" s="7">
        <v>20</v>
      </c>
      <c r="P125" s="13">
        <v>1</v>
      </c>
      <c r="Q125" s="7">
        <v>4</v>
      </c>
      <c r="R125" s="118">
        <f t="shared" si="7"/>
        <v>5</v>
      </c>
      <c r="S125" s="13">
        <v>3.5</v>
      </c>
      <c r="T125" s="339">
        <v>1.5</v>
      </c>
      <c r="U125" s="144"/>
      <c r="V125" s="387"/>
      <c r="W125" s="90"/>
      <c r="X125" s="90"/>
    </row>
    <row r="126" spans="1:24" s="190" customFormat="1" ht="14.25">
      <c r="A126" s="116" t="s">
        <v>59</v>
      </c>
      <c r="B126" s="126" t="s">
        <v>26</v>
      </c>
      <c r="C126" s="118">
        <f t="shared" si="6"/>
        <v>125</v>
      </c>
      <c r="D126" s="119">
        <v>12</v>
      </c>
      <c r="E126" s="6">
        <v>6</v>
      </c>
      <c r="F126" s="6"/>
      <c r="G126" s="6">
        <v>30</v>
      </c>
      <c r="H126" s="7"/>
      <c r="I126" s="118">
        <v>25</v>
      </c>
      <c r="J126" s="119">
        <v>6</v>
      </c>
      <c r="K126" s="6">
        <v>6</v>
      </c>
      <c r="L126" s="6"/>
      <c r="M126" s="6">
        <v>20</v>
      </c>
      <c r="N126" s="6"/>
      <c r="O126" s="7">
        <v>20</v>
      </c>
      <c r="P126" s="13">
        <v>1</v>
      </c>
      <c r="Q126" s="7">
        <v>4</v>
      </c>
      <c r="R126" s="118">
        <f t="shared" si="7"/>
        <v>5</v>
      </c>
      <c r="S126" s="13">
        <v>3.5</v>
      </c>
      <c r="T126" s="339">
        <v>1.5</v>
      </c>
      <c r="U126" s="144"/>
      <c r="V126" s="387"/>
      <c r="W126" s="90"/>
      <c r="X126" s="90"/>
    </row>
    <row r="127" spans="1:24" s="190" customFormat="1" ht="14.25">
      <c r="A127" s="229" t="s">
        <v>51</v>
      </c>
      <c r="B127" s="126" t="s">
        <v>43</v>
      </c>
      <c r="C127" s="118">
        <f t="shared" si="6"/>
        <v>100</v>
      </c>
      <c r="D127" s="119">
        <v>12</v>
      </c>
      <c r="E127" s="6">
        <v>6</v>
      </c>
      <c r="F127" s="6"/>
      <c r="G127" s="6">
        <v>30</v>
      </c>
      <c r="H127" s="7"/>
      <c r="I127" s="118">
        <v>26</v>
      </c>
      <c r="J127" s="119">
        <v>6</v>
      </c>
      <c r="K127" s="6"/>
      <c r="L127" s="6"/>
      <c r="M127" s="6">
        <v>10</v>
      </c>
      <c r="N127" s="6"/>
      <c r="O127" s="7">
        <v>10</v>
      </c>
      <c r="P127" s="13">
        <v>1</v>
      </c>
      <c r="Q127" s="7">
        <v>3</v>
      </c>
      <c r="R127" s="118">
        <f t="shared" si="7"/>
        <v>4</v>
      </c>
      <c r="S127" s="13">
        <v>3</v>
      </c>
      <c r="T127" s="339">
        <v>1</v>
      </c>
      <c r="U127" s="144"/>
      <c r="V127" s="388"/>
      <c r="W127" s="90"/>
      <c r="X127" s="90"/>
    </row>
    <row r="128" spans="1:24" s="190" customFormat="1" ht="25.5">
      <c r="A128" s="188">
        <v>4</v>
      </c>
      <c r="B128" s="137" t="s">
        <v>94</v>
      </c>
      <c r="C128" s="138">
        <f t="shared" si="6"/>
        <v>0</v>
      </c>
      <c r="D128" s="15"/>
      <c r="E128" s="18"/>
      <c r="F128" s="18"/>
      <c r="G128" s="18"/>
      <c r="H128" s="19"/>
      <c r="I128" s="138"/>
      <c r="J128" s="15"/>
      <c r="K128" s="18"/>
      <c r="L128" s="18"/>
      <c r="M128" s="18"/>
      <c r="N128" s="18"/>
      <c r="O128" s="19"/>
      <c r="P128" s="10"/>
      <c r="Q128" s="19"/>
      <c r="R128" s="138"/>
      <c r="S128" s="10"/>
      <c r="T128" s="139"/>
      <c r="U128" s="189"/>
      <c r="V128" s="140"/>
      <c r="W128" s="90"/>
      <c r="X128" s="90"/>
    </row>
    <row r="129" spans="1:24" s="190" customFormat="1" ht="14.25">
      <c r="A129" s="116" t="s">
        <v>55</v>
      </c>
      <c r="B129" s="126" t="s">
        <v>88</v>
      </c>
      <c r="C129" s="118">
        <f t="shared" si="6"/>
        <v>75</v>
      </c>
      <c r="D129" s="119">
        <v>12</v>
      </c>
      <c r="E129" s="6"/>
      <c r="F129" s="6"/>
      <c r="G129" s="6">
        <v>15</v>
      </c>
      <c r="H129" s="7"/>
      <c r="I129" s="118">
        <v>17</v>
      </c>
      <c r="J129" s="119">
        <v>6</v>
      </c>
      <c r="K129" s="6">
        <v>5</v>
      </c>
      <c r="L129" s="6"/>
      <c r="M129" s="6">
        <v>10</v>
      </c>
      <c r="N129" s="6"/>
      <c r="O129" s="7">
        <v>10</v>
      </c>
      <c r="P129" s="13">
        <v>1</v>
      </c>
      <c r="Q129" s="7">
        <v>2</v>
      </c>
      <c r="R129" s="118">
        <f t="shared" si="7"/>
        <v>3</v>
      </c>
      <c r="S129" s="13">
        <v>2</v>
      </c>
      <c r="T129" s="339">
        <v>1</v>
      </c>
      <c r="U129" s="144"/>
      <c r="V129" s="377" t="s">
        <v>101</v>
      </c>
      <c r="W129" s="90"/>
      <c r="X129" s="90"/>
    </row>
    <row r="130" spans="1:24" s="190" customFormat="1" ht="14.25">
      <c r="A130" s="116" t="s">
        <v>56</v>
      </c>
      <c r="B130" s="126" t="s">
        <v>27</v>
      </c>
      <c r="C130" s="118">
        <f t="shared" si="6"/>
        <v>75</v>
      </c>
      <c r="D130" s="119">
        <v>12</v>
      </c>
      <c r="E130" s="6"/>
      <c r="F130" s="6"/>
      <c r="G130" s="6">
        <v>15</v>
      </c>
      <c r="H130" s="7"/>
      <c r="I130" s="118">
        <v>17</v>
      </c>
      <c r="J130" s="119">
        <v>6</v>
      </c>
      <c r="K130" s="6">
        <v>5</v>
      </c>
      <c r="L130" s="6"/>
      <c r="M130" s="6">
        <v>10</v>
      </c>
      <c r="N130" s="6"/>
      <c r="O130" s="7">
        <v>10</v>
      </c>
      <c r="P130" s="13">
        <v>1</v>
      </c>
      <c r="Q130" s="7">
        <v>2</v>
      </c>
      <c r="R130" s="118">
        <f t="shared" si="7"/>
        <v>3</v>
      </c>
      <c r="S130" s="13">
        <v>2</v>
      </c>
      <c r="T130" s="339">
        <v>1</v>
      </c>
      <c r="U130" s="144"/>
      <c r="V130" s="377"/>
      <c r="W130" s="90"/>
      <c r="X130" s="90"/>
    </row>
    <row r="131" spans="1:24" s="190" customFormat="1" ht="14.25">
      <c r="A131" s="116" t="s">
        <v>57</v>
      </c>
      <c r="B131" s="126" t="s">
        <v>29</v>
      </c>
      <c r="C131" s="118">
        <f t="shared" si="6"/>
        <v>50</v>
      </c>
      <c r="D131" s="119">
        <v>12</v>
      </c>
      <c r="E131" s="6">
        <v>6</v>
      </c>
      <c r="F131" s="6"/>
      <c r="G131" s="6">
        <v>18</v>
      </c>
      <c r="H131" s="7"/>
      <c r="I131" s="118">
        <v>14</v>
      </c>
      <c r="J131" s="119"/>
      <c r="K131" s="6"/>
      <c r="L131" s="6"/>
      <c r="M131" s="6"/>
      <c r="N131" s="6"/>
      <c r="O131" s="7"/>
      <c r="P131" s="13">
        <v>1</v>
      </c>
      <c r="Q131" s="7">
        <v>1</v>
      </c>
      <c r="R131" s="118">
        <f t="shared" si="7"/>
        <v>2</v>
      </c>
      <c r="S131" s="13">
        <v>1.5</v>
      </c>
      <c r="T131" s="339">
        <v>0.5</v>
      </c>
      <c r="U131" s="144"/>
      <c r="V131" s="377"/>
      <c r="W131" s="90"/>
      <c r="X131" s="90"/>
    </row>
    <row r="132" spans="1:24" s="190" customFormat="1" ht="14.25">
      <c r="A132" s="116" t="s">
        <v>59</v>
      </c>
      <c r="B132" s="126" t="s">
        <v>28</v>
      </c>
      <c r="C132" s="118">
        <f t="shared" si="6"/>
        <v>50</v>
      </c>
      <c r="D132" s="119">
        <v>12</v>
      </c>
      <c r="E132" s="6">
        <v>6</v>
      </c>
      <c r="F132" s="6"/>
      <c r="G132" s="6">
        <v>18</v>
      </c>
      <c r="H132" s="7"/>
      <c r="I132" s="118">
        <v>14</v>
      </c>
      <c r="J132" s="119"/>
      <c r="K132" s="6"/>
      <c r="L132" s="6"/>
      <c r="M132" s="6"/>
      <c r="N132" s="6"/>
      <c r="O132" s="7"/>
      <c r="P132" s="13">
        <v>1</v>
      </c>
      <c r="Q132" s="7">
        <v>1</v>
      </c>
      <c r="R132" s="118">
        <f t="shared" si="7"/>
        <v>2</v>
      </c>
      <c r="S132" s="13">
        <v>1.5</v>
      </c>
      <c r="T132" s="339">
        <v>0.5</v>
      </c>
      <c r="U132" s="144"/>
      <c r="V132" s="377"/>
      <c r="W132" s="90"/>
      <c r="X132" s="90"/>
    </row>
    <row r="133" spans="1:24" s="190" customFormat="1" ht="14.25">
      <c r="A133" s="116" t="s">
        <v>51</v>
      </c>
      <c r="B133" s="336" t="s">
        <v>30</v>
      </c>
      <c r="C133" s="118">
        <f t="shared" si="6"/>
        <v>50</v>
      </c>
      <c r="D133" s="119">
        <v>11</v>
      </c>
      <c r="E133" s="6">
        <v>5</v>
      </c>
      <c r="F133" s="6"/>
      <c r="G133" s="6">
        <v>16</v>
      </c>
      <c r="H133" s="7"/>
      <c r="I133" s="118">
        <v>18</v>
      </c>
      <c r="J133" s="119"/>
      <c r="K133" s="6"/>
      <c r="L133" s="6"/>
      <c r="M133" s="6"/>
      <c r="N133" s="6"/>
      <c r="O133" s="7"/>
      <c r="P133" s="13">
        <v>1</v>
      </c>
      <c r="Q133" s="7">
        <v>1</v>
      </c>
      <c r="R133" s="118">
        <f t="shared" si="7"/>
        <v>2</v>
      </c>
      <c r="S133" s="13">
        <v>1.5</v>
      </c>
      <c r="T133" s="339">
        <v>0.5</v>
      </c>
      <c r="U133" s="144"/>
      <c r="V133" s="377"/>
      <c r="W133" s="90"/>
      <c r="X133" s="90"/>
    </row>
    <row r="134" spans="1:24" s="190" customFormat="1" ht="14.25">
      <c r="A134" s="116" t="s">
        <v>62</v>
      </c>
      <c r="B134" s="126" t="s">
        <v>31</v>
      </c>
      <c r="C134" s="118">
        <f t="shared" si="6"/>
        <v>50</v>
      </c>
      <c r="D134" s="119">
        <v>12</v>
      </c>
      <c r="E134" s="6">
        <v>6</v>
      </c>
      <c r="F134" s="6"/>
      <c r="G134" s="6">
        <v>18</v>
      </c>
      <c r="H134" s="7"/>
      <c r="I134" s="118">
        <v>14</v>
      </c>
      <c r="J134" s="119"/>
      <c r="K134" s="6"/>
      <c r="L134" s="6"/>
      <c r="M134" s="6"/>
      <c r="N134" s="6"/>
      <c r="O134" s="7"/>
      <c r="P134" s="13">
        <v>1</v>
      </c>
      <c r="Q134" s="7">
        <v>1</v>
      </c>
      <c r="R134" s="118">
        <f t="shared" si="7"/>
        <v>2</v>
      </c>
      <c r="S134" s="13">
        <v>1.5</v>
      </c>
      <c r="T134" s="339">
        <v>0.5</v>
      </c>
      <c r="U134" s="144"/>
      <c r="V134" s="377"/>
      <c r="W134" s="90"/>
      <c r="X134" s="90"/>
    </row>
    <row r="135" spans="1:24" s="190" customFormat="1" ht="14.25">
      <c r="A135" s="116" t="s">
        <v>63</v>
      </c>
      <c r="B135" s="126" t="s">
        <v>32</v>
      </c>
      <c r="C135" s="118">
        <f t="shared" si="6"/>
        <v>50</v>
      </c>
      <c r="D135" s="119">
        <v>12</v>
      </c>
      <c r="E135" s="6">
        <v>6</v>
      </c>
      <c r="F135" s="6"/>
      <c r="G135" s="6">
        <v>18</v>
      </c>
      <c r="H135" s="7"/>
      <c r="I135" s="118">
        <v>14</v>
      </c>
      <c r="J135" s="119"/>
      <c r="K135" s="6"/>
      <c r="L135" s="6"/>
      <c r="M135" s="6"/>
      <c r="N135" s="6"/>
      <c r="O135" s="7"/>
      <c r="P135" s="13">
        <v>1</v>
      </c>
      <c r="Q135" s="7">
        <v>1</v>
      </c>
      <c r="R135" s="118">
        <f t="shared" si="7"/>
        <v>2</v>
      </c>
      <c r="S135" s="13">
        <v>1.5</v>
      </c>
      <c r="T135" s="339">
        <v>0.5</v>
      </c>
      <c r="U135" s="144"/>
      <c r="V135" s="377"/>
      <c r="W135" s="90"/>
      <c r="X135" s="90"/>
    </row>
    <row r="136" spans="1:24" s="190" customFormat="1" ht="14.25">
      <c r="A136" s="116" t="s">
        <v>64</v>
      </c>
      <c r="B136" s="126" t="s">
        <v>123</v>
      </c>
      <c r="C136" s="118">
        <f t="shared" si="6"/>
        <v>25</v>
      </c>
      <c r="D136" s="119">
        <v>12</v>
      </c>
      <c r="E136" s="6"/>
      <c r="F136" s="6"/>
      <c r="G136" s="6">
        <v>8</v>
      </c>
      <c r="H136" s="7"/>
      <c r="I136" s="118">
        <v>5</v>
      </c>
      <c r="J136" s="119"/>
      <c r="K136" s="6"/>
      <c r="L136" s="6"/>
      <c r="M136" s="6"/>
      <c r="N136" s="6"/>
      <c r="O136" s="7"/>
      <c r="P136" s="13">
        <v>0.5</v>
      </c>
      <c r="Q136" s="7">
        <v>0.5</v>
      </c>
      <c r="R136" s="118">
        <f t="shared" si="7"/>
        <v>1</v>
      </c>
      <c r="S136" s="13">
        <v>0.5</v>
      </c>
      <c r="T136" s="339">
        <v>0.5</v>
      </c>
      <c r="U136" s="144"/>
      <c r="V136" s="377"/>
      <c r="W136" s="90"/>
      <c r="X136" s="90"/>
    </row>
    <row r="137" spans="1:22" ht="14.25">
      <c r="A137" s="188">
        <v>5</v>
      </c>
      <c r="B137" s="230" t="s">
        <v>148</v>
      </c>
      <c r="C137" s="138">
        <f t="shared" si="6"/>
        <v>0</v>
      </c>
      <c r="D137" s="15"/>
      <c r="E137" s="18"/>
      <c r="F137" s="18"/>
      <c r="G137" s="18"/>
      <c r="H137" s="19"/>
      <c r="I137" s="138"/>
      <c r="J137" s="15"/>
      <c r="K137" s="18"/>
      <c r="L137" s="18"/>
      <c r="M137" s="18"/>
      <c r="N137" s="18"/>
      <c r="O137" s="19"/>
      <c r="P137" s="10"/>
      <c r="Q137" s="19"/>
      <c r="R137" s="138"/>
      <c r="S137" s="10"/>
      <c r="T137" s="139"/>
      <c r="U137" s="189"/>
      <c r="V137" s="140"/>
    </row>
    <row r="138" spans="1:22" ht="24" customHeight="1">
      <c r="A138" s="24" t="s">
        <v>55</v>
      </c>
      <c r="B138" s="231" t="s">
        <v>140</v>
      </c>
      <c r="C138" s="232">
        <f t="shared" si="6"/>
        <v>100</v>
      </c>
      <c r="D138" s="21"/>
      <c r="E138" s="24"/>
      <c r="F138" s="24"/>
      <c r="G138" s="24"/>
      <c r="H138" s="23">
        <v>100</v>
      </c>
      <c r="I138" s="232"/>
      <c r="J138" s="21"/>
      <c r="K138" s="24"/>
      <c r="L138" s="24"/>
      <c r="M138" s="24"/>
      <c r="N138" s="24"/>
      <c r="O138" s="23"/>
      <c r="P138" s="25"/>
      <c r="Q138" s="23">
        <v>4</v>
      </c>
      <c r="R138" s="232">
        <f t="shared" si="7"/>
        <v>4</v>
      </c>
      <c r="S138" s="25">
        <v>4</v>
      </c>
      <c r="T138" s="233"/>
      <c r="U138" s="234" t="s">
        <v>98</v>
      </c>
      <c r="V138" s="235"/>
    </row>
    <row r="139" spans="1:22" ht="27" customHeight="1">
      <c r="A139" s="24" t="s">
        <v>56</v>
      </c>
      <c r="B139" s="231" t="s">
        <v>141</v>
      </c>
      <c r="C139" s="232">
        <f t="shared" si="6"/>
        <v>200</v>
      </c>
      <c r="D139" s="21"/>
      <c r="E139" s="24"/>
      <c r="F139" s="24"/>
      <c r="G139" s="24"/>
      <c r="H139" s="23"/>
      <c r="I139" s="232"/>
      <c r="J139" s="21"/>
      <c r="K139" s="24"/>
      <c r="L139" s="24"/>
      <c r="M139" s="24"/>
      <c r="N139" s="24">
        <v>200</v>
      </c>
      <c r="O139" s="23"/>
      <c r="P139" s="25"/>
      <c r="Q139" s="23">
        <v>7</v>
      </c>
      <c r="R139" s="232">
        <f t="shared" si="7"/>
        <v>7</v>
      </c>
      <c r="S139" s="25">
        <v>7</v>
      </c>
      <c r="T139" s="233"/>
      <c r="U139" s="234"/>
      <c r="V139" s="235" t="s">
        <v>98</v>
      </c>
    </row>
    <row r="140" spans="1:24" s="142" customFormat="1" ht="15" customHeight="1">
      <c r="A140" s="145">
        <v>6</v>
      </c>
      <c r="B140" s="230" t="s">
        <v>158</v>
      </c>
      <c r="C140" s="138"/>
      <c r="D140" s="194"/>
      <c r="E140" s="195"/>
      <c r="F140" s="195"/>
      <c r="G140" s="195"/>
      <c r="H140" s="196"/>
      <c r="I140" s="138"/>
      <c r="J140" s="15"/>
      <c r="K140" s="18"/>
      <c r="L140" s="18"/>
      <c r="M140" s="18"/>
      <c r="N140" s="18"/>
      <c r="O140" s="19"/>
      <c r="P140" s="10"/>
      <c r="Q140" s="19"/>
      <c r="R140" s="138"/>
      <c r="S140" s="10"/>
      <c r="T140" s="139"/>
      <c r="U140" s="189"/>
      <c r="V140" s="140"/>
      <c r="W140" s="90"/>
      <c r="X140" s="90"/>
    </row>
    <row r="141" spans="1:24" s="142" customFormat="1" ht="15.75" customHeight="1">
      <c r="A141" s="6"/>
      <c r="B141" s="126" t="s">
        <v>156</v>
      </c>
      <c r="C141" s="118">
        <f t="shared" si="6"/>
        <v>25</v>
      </c>
      <c r="D141" s="129"/>
      <c r="E141" s="338"/>
      <c r="F141" s="338"/>
      <c r="G141" s="338"/>
      <c r="H141" s="131"/>
      <c r="I141" s="118"/>
      <c r="J141" s="119">
        <v>10</v>
      </c>
      <c r="K141" s="6"/>
      <c r="L141" s="6">
        <v>10</v>
      </c>
      <c r="M141" s="6"/>
      <c r="N141" s="6"/>
      <c r="O141" s="7">
        <v>5</v>
      </c>
      <c r="P141" s="13">
        <v>0.5</v>
      </c>
      <c r="Q141" s="7">
        <v>0.5</v>
      </c>
      <c r="R141" s="118">
        <v>1</v>
      </c>
      <c r="S141" s="13">
        <v>0.5</v>
      </c>
      <c r="T141" s="339">
        <v>0.5</v>
      </c>
      <c r="U141" s="144"/>
      <c r="V141" s="122" t="s">
        <v>99</v>
      </c>
      <c r="W141" s="90"/>
      <c r="X141" s="90"/>
    </row>
    <row r="142" spans="1:22" ht="25.5">
      <c r="A142" s="145">
        <v>7</v>
      </c>
      <c r="B142" s="137" t="s">
        <v>115</v>
      </c>
      <c r="C142" s="138">
        <f t="shared" si="6"/>
        <v>0</v>
      </c>
      <c r="D142" s="194"/>
      <c r="E142" s="195"/>
      <c r="F142" s="195"/>
      <c r="G142" s="195"/>
      <c r="H142" s="196"/>
      <c r="I142" s="138"/>
      <c r="J142" s="15"/>
      <c r="K142" s="18"/>
      <c r="L142" s="18"/>
      <c r="M142" s="18"/>
      <c r="N142" s="18"/>
      <c r="O142" s="19"/>
      <c r="P142" s="10"/>
      <c r="Q142" s="19"/>
      <c r="R142" s="138"/>
      <c r="S142" s="10"/>
      <c r="T142" s="139"/>
      <c r="U142" s="10"/>
      <c r="V142" s="139"/>
    </row>
    <row r="143" spans="1:24" s="242" customFormat="1" ht="42" customHeight="1">
      <c r="A143" s="130" t="s">
        <v>55</v>
      </c>
      <c r="B143" s="149" t="s">
        <v>159</v>
      </c>
      <c r="C143" s="236">
        <f t="shared" si="6"/>
        <v>25</v>
      </c>
      <c r="D143" s="237"/>
      <c r="E143" s="238"/>
      <c r="F143" s="238"/>
      <c r="G143" s="238"/>
      <c r="H143" s="239"/>
      <c r="I143" s="240"/>
      <c r="J143" s="129">
        <v>10</v>
      </c>
      <c r="K143" s="338"/>
      <c r="L143" s="338">
        <v>10</v>
      </c>
      <c r="M143" s="338"/>
      <c r="N143" s="338"/>
      <c r="O143" s="131">
        <v>5</v>
      </c>
      <c r="P143" s="132">
        <v>0.5</v>
      </c>
      <c r="Q143" s="131">
        <v>0.5</v>
      </c>
      <c r="R143" s="236">
        <f t="shared" si="7"/>
        <v>1</v>
      </c>
      <c r="S143" s="13">
        <v>0.5</v>
      </c>
      <c r="T143" s="339">
        <v>0.5</v>
      </c>
      <c r="U143" s="241"/>
      <c r="V143" s="135" t="s">
        <v>99</v>
      </c>
      <c r="W143" s="90"/>
      <c r="X143" s="90"/>
    </row>
    <row r="144" spans="1:24" s="142" customFormat="1" ht="27.75" customHeight="1" thickBot="1">
      <c r="A144" s="130" t="s">
        <v>56</v>
      </c>
      <c r="B144" s="243" t="s">
        <v>188</v>
      </c>
      <c r="C144" s="150">
        <f>SUM(D144:O144)</f>
        <v>50</v>
      </c>
      <c r="D144" s="129"/>
      <c r="E144" s="338"/>
      <c r="F144" s="338"/>
      <c r="G144" s="338"/>
      <c r="H144" s="131"/>
      <c r="I144" s="236"/>
      <c r="J144" s="129"/>
      <c r="K144" s="338">
        <v>10</v>
      </c>
      <c r="L144" s="338">
        <v>20</v>
      </c>
      <c r="M144" s="338"/>
      <c r="N144" s="338"/>
      <c r="O144" s="131">
        <v>20</v>
      </c>
      <c r="P144" s="244"/>
      <c r="Q144" s="337">
        <v>2</v>
      </c>
      <c r="R144" s="236">
        <f>SUM(P144:Q144)</f>
        <v>2</v>
      </c>
      <c r="S144" s="132">
        <v>1.5</v>
      </c>
      <c r="T144" s="337">
        <v>0.5</v>
      </c>
      <c r="U144" s="134"/>
      <c r="V144" s="135" t="s">
        <v>99</v>
      </c>
      <c r="W144" s="90"/>
      <c r="X144" s="90"/>
    </row>
    <row r="145" spans="1:22" ht="15.75" thickBot="1">
      <c r="A145" s="211"/>
      <c r="B145" s="212" t="s">
        <v>40</v>
      </c>
      <c r="C145" s="213">
        <f aca="true" t="shared" si="8" ref="C145:T145">SUM(C120:C144)</f>
        <v>1525</v>
      </c>
      <c r="D145" s="214">
        <f t="shared" si="8"/>
        <v>160</v>
      </c>
      <c r="E145" s="214">
        <f t="shared" si="8"/>
        <v>78</v>
      </c>
      <c r="F145" s="214">
        <f t="shared" si="8"/>
        <v>10</v>
      </c>
      <c r="G145" s="214">
        <f t="shared" si="8"/>
        <v>281</v>
      </c>
      <c r="H145" s="214">
        <f t="shared" si="8"/>
        <v>100</v>
      </c>
      <c r="I145" s="214">
        <f t="shared" si="8"/>
        <v>254</v>
      </c>
      <c r="J145" s="214">
        <f t="shared" si="8"/>
        <v>75</v>
      </c>
      <c r="K145" s="214">
        <f t="shared" si="8"/>
        <v>38</v>
      </c>
      <c r="L145" s="214">
        <f t="shared" si="8"/>
        <v>70</v>
      </c>
      <c r="M145" s="214">
        <f t="shared" si="8"/>
        <v>111</v>
      </c>
      <c r="N145" s="214">
        <f t="shared" si="8"/>
        <v>200</v>
      </c>
      <c r="O145" s="214">
        <f t="shared" si="8"/>
        <v>148</v>
      </c>
      <c r="P145" s="214">
        <f t="shared" si="8"/>
        <v>14.5</v>
      </c>
      <c r="Q145" s="214">
        <f t="shared" si="8"/>
        <v>45.5</v>
      </c>
      <c r="R145" s="214">
        <f t="shared" si="8"/>
        <v>60</v>
      </c>
      <c r="S145" s="214">
        <f t="shared" si="8"/>
        <v>45.5</v>
      </c>
      <c r="T145" s="245">
        <f t="shared" si="8"/>
        <v>14.5</v>
      </c>
      <c r="U145" s="364"/>
      <c r="V145" s="365"/>
    </row>
    <row r="146" ht="18.75" customHeight="1"/>
    <row r="147" spans="5:20" ht="20.25">
      <c r="E147" s="357" t="s">
        <v>120</v>
      </c>
      <c r="F147" s="357"/>
      <c r="G147" s="357"/>
      <c r="H147" s="357"/>
      <c r="I147" s="357"/>
      <c r="J147" s="357"/>
      <c r="K147" s="357"/>
      <c r="L147" s="357"/>
      <c r="M147" s="88"/>
      <c r="N147" s="88"/>
      <c r="O147" s="88"/>
      <c r="P147" s="88"/>
      <c r="Q147" s="88"/>
      <c r="R147" s="89"/>
      <c r="S147" s="88"/>
      <c r="T147" s="88"/>
    </row>
    <row r="148" spans="6:20" ht="20.25">
      <c r="F148" s="357" t="s">
        <v>16</v>
      </c>
      <c r="G148" s="357"/>
      <c r="H148" s="357"/>
      <c r="I148" s="357"/>
      <c r="J148" s="357"/>
      <c r="K148" s="357"/>
      <c r="L148" s="88"/>
      <c r="M148" s="88"/>
      <c r="N148" s="88"/>
      <c r="O148" s="88"/>
      <c r="P148" s="88"/>
      <c r="Q148" s="88"/>
      <c r="R148" s="89"/>
      <c r="S148" s="88"/>
      <c r="T148" s="88"/>
    </row>
    <row r="149" spans="6:20" ht="20.25">
      <c r="F149" s="357" t="s">
        <v>69</v>
      </c>
      <c r="G149" s="357"/>
      <c r="H149" s="357"/>
      <c r="I149" s="357"/>
      <c r="J149" s="357"/>
      <c r="K149" s="357"/>
      <c r="L149" s="88"/>
      <c r="M149" s="88"/>
      <c r="N149" s="88"/>
      <c r="O149" s="88"/>
      <c r="P149" s="376" t="s">
        <v>181</v>
      </c>
      <c r="Q149" s="376"/>
      <c r="R149" s="91"/>
      <c r="S149" s="92"/>
      <c r="T149" s="92"/>
    </row>
    <row r="150" spans="6:20" ht="21" thickBot="1">
      <c r="F150" s="215"/>
      <c r="G150" s="215"/>
      <c r="H150" s="215"/>
      <c r="I150" s="215"/>
      <c r="J150" s="215"/>
      <c r="K150" s="215"/>
      <c r="L150" s="88"/>
      <c r="M150" s="88"/>
      <c r="N150" s="88"/>
      <c r="O150" s="88"/>
      <c r="P150" s="92"/>
      <c r="Q150" s="92"/>
      <c r="R150" s="91"/>
      <c r="S150" s="92"/>
      <c r="T150" s="92"/>
    </row>
    <row r="151" spans="1:22" ht="15" customHeight="1" thickTop="1">
      <c r="A151" s="369" t="s">
        <v>0</v>
      </c>
      <c r="B151" s="405" t="s">
        <v>1</v>
      </c>
      <c r="C151" s="408" t="s">
        <v>2</v>
      </c>
      <c r="D151" s="358" t="s">
        <v>65</v>
      </c>
      <c r="E151" s="359"/>
      <c r="F151" s="359"/>
      <c r="G151" s="359"/>
      <c r="H151" s="359"/>
      <c r="I151" s="360"/>
      <c r="J151" s="359" t="s">
        <v>66</v>
      </c>
      <c r="K151" s="359"/>
      <c r="L151" s="359"/>
      <c r="M151" s="359"/>
      <c r="N151" s="359"/>
      <c r="O151" s="359"/>
      <c r="P151" s="358" t="s">
        <v>39</v>
      </c>
      <c r="Q151" s="359"/>
      <c r="R151" s="359"/>
      <c r="S151" s="359"/>
      <c r="T151" s="360"/>
      <c r="U151" s="369" t="s">
        <v>5</v>
      </c>
      <c r="V151" s="370"/>
    </row>
    <row r="152" spans="1:22" ht="14.25">
      <c r="A152" s="371"/>
      <c r="B152" s="406"/>
      <c r="C152" s="409"/>
      <c r="D152" s="361"/>
      <c r="E152" s="362"/>
      <c r="F152" s="362"/>
      <c r="G152" s="362"/>
      <c r="H152" s="362"/>
      <c r="I152" s="363"/>
      <c r="J152" s="362"/>
      <c r="K152" s="362"/>
      <c r="L152" s="362"/>
      <c r="M152" s="362"/>
      <c r="N152" s="362"/>
      <c r="O152" s="362"/>
      <c r="P152" s="361"/>
      <c r="Q152" s="362"/>
      <c r="R152" s="362"/>
      <c r="S152" s="362"/>
      <c r="T152" s="363"/>
      <c r="U152" s="371"/>
      <c r="V152" s="372"/>
    </row>
    <row r="153" spans="1:22" ht="26.25" thickBot="1">
      <c r="A153" s="389"/>
      <c r="B153" s="407"/>
      <c r="C153" s="410"/>
      <c r="D153" s="93" t="s">
        <v>6</v>
      </c>
      <c r="E153" s="94" t="s">
        <v>7</v>
      </c>
      <c r="F153" s="95" t="s">
        <v>37</v>
      </c>
      <c r="G153" s="96" t="s">
        <v>41</v>
      </c>
      <c r="H153" s="96" t="s">
        <v>38</v>
      </c>
      <c r="I153" s="97" t="s">
        <v>36</v>
      </c>
      <c r="J153" s="98" t="s">
        <v>6</v>
      </c>
      <c r="K153" s="94" t="s">
        <v>7</v>
      </c>
      <c r="L153" s="95" t="s">
        <v>37</v>
      </c>
      <c r="M153" s="96" t="s">
        <v>41</v>
      </c>
      <c r="N153" s="96" t="s">
        <v>38</v>
      </c>
      <c r="O153" s="96" t="s">
        <v>36</v>
      </c>
      <c r="P153" s="100" t="s">
        <v>166</v>
      </c>
      <c r="Q153" s="101" t="s">
        <v>167</v>
      </c>
      <c r="R153" s="102" t="s">
        <v>179</v>
      </c>
      <c r="S153" s="100" t="s">
        <v>177</v>
      </c>
      <c r="T153" s="101" t="s">
        <v>178</v>
      </c>
      <c r="U153" s="100" t="s">
        <v>73</v>
      </c>
      <c r="V153" s="101" t="s">
        <v>74</v>
      </c>
    </row>
    <row r="154" spans="1:22" ht="13.5" customHeight="1" thickTop="1">
      <c r="A154" s="417"/>
      <c r="B154" s="417"/>
      <c r="C154" s="417"/>
      <c r="D154" s="417"/>
      <c r="E154" s="417"/>
      <c r="F154" s="417"/>
      <c r="G154" s="417"/>
      <c r="H154" s="417"/>
      <c r="I154" s="417"/>
      <c r="J154" s="417"/>
      <c r="K154" s="417"/>
      <c r="L154" s="417"/>
      <c r="M154" s="417"/>
      <c r="N154" s="417"/>
      <c r="O154" s="417"/>
      <c r="P154" s="417"/>
      <c r="Q154" s="417"/>
      <c r="R154" s="417"/>
      <c r="S154" s="417"/>
      <c r="T154" s="417"/>
      <c r="U154" s="417"/>
      <c r="V154" s="417"/>
    </row>
    <row r="155" spans="1:24" s="123" customFormat="1" ht="14.25">
      <c r="A155" s="246">
        <v>1</v>
      </c>
      <c r="B155" s="117" t="s">
        <v>154</v>
      </c>
      <c r="C155" s="247">
        <f>SUM(D155:O155)</f>
        <v>25</v>
      </c>
      <c r="D155" s="248"/>
      <c r="E155" s="249"/>
      <c r="F155" s="249"/>
      <c r="G155" s="249"/>
      <c r="H155" s="249"/>
      <c r="I155" s="250"/>
      <c r="J155" s="119">
        <v>6</v>
      </c>
      <c r="K155" s="6">
        <v>10</v>
      </c>
      <c r="L155" s="249"/>
      <c r="M155" s="249"/>
      <c r="N155" s="249"/>
      <c r="O155" s="121">
        <v>9</v>
      </c>
      <c r="P155" s="251">
        <v>1</v>
      </c>
      <c r="Q155" s="252"/>
      <c r="R155" s="253">
        <f>SUM(P155:Q155)</f>
        <v>1</v>
      </c>
      <c r="S155" s="254">
        <v>0.5</v>
      </c>
      <c r="T155" s="255">
        <v>0.5</v>
      </c>
      <c r="U155" s="254"/>
      <c r="V155" s="255" t="s">
        <v>99</v>
      </c>
      <c r="W155" s="90"/>
      <c r="X155" s="90"/>
    </row>
    <row r="156" spans="1:24" s="256" customFormat="1" ht="14.25">
      <c r="A156" s="6">
        <v>2</v>
      </c>
      <c r="B156" s="117" t="s">
        <v>143</v>
      </c>
      <c r="C156" s="118">
        <f>SUM(D156:O156)</f>
        <v>50</v>
      </c>
      <c r="D156" s="119">
        <v>10</v>
      </c>
      <c r="E156" s="6"/>
      <c r="F156" s="6">
        <v>10</v>
      </c>
      <c r="G156" s="6"/>
      <c r="H156" s="6"/>
      <c r="I156" s="121">
        <v>5</v>
      </c>
      <c r="J156" s="119">
        <v>10</v>
      </c>
      <c r="K156" s="6">
        <v>10</v>
      </c>
      <c r="L156" s="6"/>
      <c r="M156" s="6"/>
      <c r="N156" s="6"/>
      <c r="O156" s="121">
        <v>5</v>
      </c>
      <c r="P156" s="119">
        <v>1</v>
      </c>
      <c r="Q156" s="7">
        <v>1</v>
      </c>
      <c r="R156" s="118">
        <f>P156+Q156</f>
        <v>2</v>
      </c>
      <c r="S156" s="13">
        <v>1.5</v>
      </c>
      <c r="T156" s="121">
        <v>0.5</v>
      </c>
      <c r="U156" s="13"/>
      <c r="V156" s="121" t="s">
        <v>99</v>
      </c>
      <c r="W156" s="90"/>
      <c r="X156" s="90"/>
    </row>
    <row r="157" spans="1:24" s="125" customFormat="1" ht="14.25">
      <c r="A157" s="6">
        <v>3</v>
      </c>
      <c r="B157" s="117" t="s">
        <v>114</v>
      </c>
      <c r="C157" s="118">
        <f>SUM(D157:O157)</f>
        <v>75</v>
      </c>
      <c r="D157" s="119">
        <v>10</v>
      </c>
      <c r="E157" s="6">
        <v>15</v>
      </c>
      <c r="F157" s="257">
        <v>25</v>
      </c>
      <c r="G157" s="6"/>
      <c r="H157" s="6"/>
      <c r="I157" s="121">
        <v>25</v>
      </c>
      <c r="J157" s="119"/>
      <c r="K157" s="6"/>
      <c r="L157" s="6"/>
      <c r="M157" s="6"/>
      <c r="N157" s="6"/>
      <c r="O157" s="121"/>
      <c r="P157" s="119">
        <v>1</v>
      </c>
      <c r="Q157" s="7">
        <v>2</v>
      </c>
      <c r="R157" s="118">
        <f aca="true" t="shared" si="9" ref="R157:R178">P157+Q157</f>
        <v>3</v>
      </c>
      <c r="S157" s="13">
        <v>2</v>
      </c>
      <c r="T157" s="121">
        <v>1</v>
      </c>
      <c r="U157" s="13" t="s">
        <v>99</v>
      </c>
      <c r="V157" s="121"/>
      <c r="W157" s="90"/>
      <c r="X157" s="90"/>
    </row>
    <row r="158" spans="1:24" s="125" customFormat="1" ht="14.25" customHeight="1">
      <c r="A158" s="116">
        <v>4</v>
      </c>
      <c r="B158" s="117" t="s">
        <v>50</v>
      </c>
      <c r="C158" s="118">
        <f>SUM(D158:O158)</f>
        <v>125</v>
      </c>
      <c r="D158" s="119">
        <v>5</v>
      </c>
      <c r="E158" s="6">
        <v>6</v>
      </c>
      <c r="F158" s="6">
        <v>40</v>
      </c>
      <c r="G158" s="6"/>
      <c r="H158" s="6"/>
      <c r="I158" s="339">
        <v>20</v>
      </c>
      <c r="J158" s="119">
        <v>5</v>
      </c>
      <c r="K158" s="6"/>
      <c r="L158" s="6">
        <v>30</v>
      </c>
      <c r="M158" s="6"/>
      <c r="N158" s="6"/>
      <c r="O158" s="339">
        <v>19</v>
      </c>
      <c r="P158" s="119">
        <v>1</v>
      </c>
      <c r="Q158" s="7">
        <v>4</v>
      </c>
      <c r="R158" s="118">
        <f t="shared" si="9"/>
        <v>5</v>
      </c>
      <c r="S158" s="13">
        <v>3.5</v>
      </c>
      <c r="T158" s="121">
        <v>1.5</v>
      </c>
      <c r="U158" s="144"/>
      <c r="V158" s="122" t="s">
        <v>98</v>
      </c>
      <c r="W158" s="90"/>
      <c r="X158" s="90"/>
    </row>
    <row r="159" spans="1:24" s="125" customFormat="1" ht="14.25">
      <c r="A159" s="6">
        <v>5</v>
      </c>
      <c r="B159" s="117" t="s">
        <v>133</v>
      </c>
      <c r="C159" s="118">
        <f>SUM(D159:O159)</f>
        <v>50</v>
      </c>
      <c r="D159" s="119"/>
      <c r="E159" s="6"/>
      <c r="F159" s="257"/>
      <c r="G159" s="6"/>
      <c r="H159" s="6"/>
      <c r="I159" s="339"/>
      <c r="J159" s="119">
        <v>10</v>
      </c>
      <c r="K159" s="6"/>
      <c r="L159" s="6">
        <v>25</v>
      </c>
      <c r="M159" s="6"/>
      <c r="N159" s="6"/>
      <c r="O159" s="339">
        <v>15</v>
      </c>
      <c r="P159" s="119">
        <v>0.5</v>
      </c>
      <c r="Q159" s="7">
        <v>1.5</v>
      </c>
      <c r="R159" s="118">
        <f t="shared" si="9"/>
        <v>2</v>
      </c>
      <c r="S159" s="13">
        <v>1.5</v>
      </c>
      <c r="T159" s="121">
        <v>0.5</v>
      </c>
      <c r="U159" s="13"/>
      <c r="V159" s="121" t="s">
        <v>99</v>
      </c>
      <c r="W159" s="90"/>
      <c r="X159" s="90"/>
    </row>
    <row r="160" spans="1:22" ht="14.25">
      <c r="A160" s="145">
        <v>6</v>
      </c>
      <c r="B160" s="137" t="s">
        <v>136</v>
      </c>
      <c r="C160" s="138"/>
      <c r="D160" s="15"/>
      <c r="E160" s="18"/>
      <c r="F160" s="18"/>
      <c r="G160" s="18"/>
      <c r="H160" s="18"/>
      <c r="I160" s="139"/>
      <c r="J160" s="15"/>
      <c r="K160" s="18"/>
      <c r="L160" s="18"/>
      <c r="M160" s="18"/>
      <c r="N160" s="18"/>
      <c r="O160" s="139"/>
      <c r="P160" s="15"/>
      <c r="Q160" s="19"/>
      <c r="R160" s="138"/>
      <c r="S160" s="10"/>
      <c r="T160" s="139"/>
      <c r="U160" s="10"/>
      <c r="V160" s="139"/>
    </row>
    <row r="161" spans="1:24" s="190" customFormat="1" ht="14.25">
      <c r="A161" s="6" t="s">
        <v>55</v>
      </c>
      <c r="B161" s="126" t="s">
        <v>85</v>
      </c>
      <c r="C161" s="118">
        <f>SUM(D161:O161)</f>
        <v>100</v>
      </c>
      <c r="D161" s="119">
        <v>20</v>
      </c>
      <c r="E161" s="6"/>
      <c r="F161" s="6"/>
      <c r="G161" s="6">
        <v>20</v>
      </c>
      <c r="H161" s="6"/>
      <c r="I161" s="339">
        <v>25</v>
      </c>
      <c r="J161" s="119">
        <v>10</v>
      </c>
      <c r="K161" s="6"/>
      <c r="L161" s="6"/>
      <c r="M161" s="6">
        <v>10</v>
      </c>
      <c r="N161" s="6"/>
      <c r="O161" s="339">
        <v>15</v>
      </c>
      <c r="P161" s="119">
        <v>1</v>
      </c>
      <c r="Q161" s="7">
        <v>3</v>
      </c>
      <c r="R161" s="118">
        <f t="shared" si="9"/>
        <v>4</v>
      </c>
      <c r="S161" s="13">
        <v>2.5</v>
      </c>
      <c r="T161" s="121">
        <v>1.5</v>
      </c>
      <c r="U161" s="13"/>
      <c r="V161" s="399" t="s">
        <v>101</v>
      </c>
      <c r="W161" s="90"/>
      <c r="X161" s="90"/>
    </row>
    <row r="162" spans="1:24" s="190" customFormat="1" ht="14.25">
      <c r="A162" s="6" t="s">
        <v>56</v>
      </c>
      <c r="B162" s="126" t="s">
        <v>144</v>
      </c>
      <c r="C162" s="118">
        <f>SUM(D162:O162)</f>
        <v>125</v>
      </c>
      <c r="D162" s="119">
        <v>10</v>
      </c>
      <c r="E162" s="6"/>
      <c r="F162" s="6">
        <v>15</v>
      </c>
      <c r="G162" s="6">
        <v>20</v>
      </c>
      <c r="H162" s="6"/>
      <c r="I162" s="339">
        <v>35</v>
      </c>
      <c r="J162" s="258">
        <v>5</v>
      </c>
      <c r="K162" s="6"/>
      <c r="L162" s="6"/>
      <c r="M162" s="6">
        <v>20</v>
      </c>
      <c r="N162" s="6"/>
      <c r="O162" s="339">
        <v>20</v>
      </c>
      <c r="P162" s="119">
        <v>1</v>
      </c>
      <c r="Q162" s="7">
        <v>4</v>
      </c>
      <c r="R162" s="118">
        <f t="shared" si="9"/>
        <v>5</v>
      </c>
      <c r="S162" s="13">
        <v>3</v>
      </c>
      <c r="T162" s="121">
        <v>2</v>
      </c>
      <c r="U162" s="13"/>
      <c r="V162" s="399"/>
      <c r="W162" s="90"/>
      <c r="X162" s="90"/>
    </row>
    <row r="163" spans="1:24" s="190" customFormat="1" ht="14.25">
      <c r="A163" s="6" t="s">
        <v>57</v>
      </c>
      <c r="B163" s="126" t="s">
        <v>26</v>
      </c>
      <c r="C163" s="118">
        <f>SUM(D163:O163)</f>
        <v>125</v>
      </c>
      <c r="D163" s="119">
        <v>10</v>
      </c>
      <c r="E163" s="6"/>
      <c r="F163" s="6">
        <v>15</v>
      </c>
      <c r="G163" s="6">
        <v>20</v>
      </c>
      <c r="H163" s="6"/>
      <c r="I163" s="339">
        <v>35</v>
      </c>
      <c r="J163" s="119">
        <v>5</v>
      </c>
      <c r="K163" s="6"/>
      <c r="L163" s="6"/>
      <c r="M163" s="6">
        <v>20</v>
      </c>
      <c r="N163" s="6"/>
      <c r="O163" s="339">
        <v>20</v>
      </c>
      <c r="P163" s="119">
        <v>1</v>
      </c>
      <c r="Q163" s="7">
        <v>4</v>
      </c>
      <c r="R163" s="118">
        <f t="shared" si="9"/>
        <v>5</v>
      </c>
      <c r="S163" s="13">
        <v>3</v>
      </c>
      <c r="T163" s="121">
        <v>2</v>
      </c>
      <c r="U163" s="13"/>
      <c r="V163" s="399"/>
      <c r="W163" s="90"/>
      <c r="X163" s="90"/>
    </row>
    <row r="164" spans="1:22" ht="14.25">
      <c r="A164" s="145">
        <v>7</v>
      </c>
      <c r="B164" s="230" t="s">
        <v>58</v>
      </c>
      <c r="C164" s="138"/>
      <c r="D164" s="15"/>
      <c r="E164" s="18"/>
      <c r="F164" s="18"/>
      <c r="G164" s="18"/>
      <c r="H164" s="18"/>
      <c r="I164" s="139"/>
      <c r="J164" s="15"/>
      <c r="K164" s="18"/>
      <c r="L164" s="18"/>
      <c r="M164" s="18"/>
      <c r="N164" s="18"/>
      <c r="O164" s="139"/>
      <c r="P164" s="15"/>
      <c r="Q164" s="19"/>
      <c r="R164" s="138"/>
      <c r="S164" s="10"/>
      <c r="T164" s="139"/>
      <c r="U164" s="10"/>
      <c r="V164" s="139"/>
    </row>
    <row r="165" spans="1:24" s="190" customFormat="1" ht="14.25">
      <c r="A165" s="6" t="s">
        <v>55</v>
      </c>
      <c r="B165" s="126" t="s">
        <v>85</v>
      </c>
      <c r="C165" s="118">
        <f>SUM(D165:O165)</f>
        <v>75</v>
      </c>
      <c r="D165" s="119">
        <v>16</v>
      </c>
      <c r="E165" s="6"/>
      <c r="F165" s="6"/>
      <c r="G165" s="6">
        <v>16</v>
      </c>
      <c r="H165" s="6"/>
      <c r="I165" s="339">
        <v>18</v>
      </c>
      <c r="J165" s="119">
        <v>8</v>
      </c>
      <c r="K165" s="6"/>
      <c r="L165" s="6"/>
      <c r="M165" s="6">
        <v>10</v>
      </c>
      <c r="N165" s="6"/>
      <c r="O165" s="339">
        <v>7</v>
      </c>
      <c r="P165" s="119">
        <v>1</v>
      </c>
      <c r="Q165" s="7">
        <v>2</v>
      </c>
      <c r="R165" s="118">
        <f t="shared" si="9"/>
        <v>3</v>
      </c>
      <c r="S165" s="13">
        <v>2</v>
      </c>
      <c r="T165" s="121">
        <v>1</v>
      </c>
      <c r="U165" s="13"/>
      <c r="V165" s="343" t="s">
        <v>101</v>
      </c>
      <c r="W165" s="90"/>
      <c r="X165" s="90"/>
    </row>
    <row r="166" spans="1:24" s="190" customFormat="1" ht="14.25">
      <c r="A166" s="6" t="s">
        <v>56</v>
      </c>
      <c r="B166" s="126" t="s">
        <v>86</v>
      </c>
      <c r="C166" s="118">
        <f>SUM(D166:O166)</f>
        <v>100</v>
      </c>
      <c r="D166" s="119">
        <v>16</v>
      </c>
      <c r="E166" s="6"/>
      <c r="F166" s="6"/>
      <c r="G166" s="6">
        <v>16</v>
      </c>
      <c r="H166" s="6"/>
      <c r="I166" s="339">
        <v>18</v>
      </c>
      <c r="J166" s="119">
        <v>16</v>
      </c>
      <c r="K166" s="6"/>
      <c r="L166" s="6"/>
      <c r="M166" s="6">
        <v>18</v>
      </c>
      <c r="N166" s="6"/>
      <c r="O166" s="339">
        <v>16</v>
      </c>
      <c r="P166" s="119">
        <v>1</v>
      </c>
      <c r="Q166" s="7">
        <v>3</v>
      </c>
      <c r="R166" s="118">
        <f t="shared" si="9"/>
        <v>4</v>
      </c>
      <c r="S166" s="13">
        <v>2.5</v>
      </c>
      <c r="T166" s="121">
        <v>1.5</v>
      </c>
      <c r="U166" s="13"/>
      <c r="V166" s="344"/>
      <c r="W166" s="90"/>
      <c r="X166" s="90"/>
    </row>
    <row r="167" spans="1:24" s="190" customFormat="1" ht="14.25">
      <c r="A167" s="6" t="s">
        <v>57</v>
      </c>
      <c r="B167" s="126" t="s">
        <v>26</v>
      </c>
      <c r="C167" s="118">
        <f>SUM(D167:O167)</f>
        <v>75</v>
      </c>
      <c r="D167" s="119">
        <v>16</v>
      </c>
      <c r="E167" s="6"/>
      <c r="F167" s="6"/>
      <c r="G167" s="6">
        <v>16</v>
      </c>
      <c r="H167" s="6"/>
      <c r="I167" s="339">
        <v>18</v>
      </c>
      <c r="J167" s="119">
        <v>8</v>
      </c>
      <c r="K167" s="6"/>
      <c r="L167" s="6"/>
      <c r="M167" s="6">
        <v>10</v>
      </c>
      <c r="N167" s="6"/>
      <c r="O167" s="339">
        <v>7</v>
      </c>
      <c r="P167" s="119">
        <v>1</v>
      </c>
      <c r="Q167" s="7">
        <v>2</v>
      </c>
      <c r="R167" s="118">
        <f t="shared" si="9"/>
        <v>3</v>
      </c>
      <c r="S167" s="13">
        <v>2</v>
      </c>
      <c r="T167" s="121">
        <v>1</v>
      </c>
      <c r="U167" s="13"/>
      <c r="V167" s="345"/>
      <c r="W167" s="90"/>
      <c r="X167" s="90"/>
    </row>
    <row r="168" spans="1:22" s="90" customFormat="1" ht="14.25">
      <c r="A168" s="145">
        <v>8</v>
      </c>
      <c r="B168" s="230" t="s">
        <v>148</v>
      </c>
      <c r="C168" s="138"/>
      <c r="D168" s="15"/>
      <c r="E168" s="18"/>
      <c r="F168" s="18"/>
      <c r="G168" s="18"/>
      <c r="H168" s="18"/>
      <c r="I168" s="139"/>
      <c r="J168" s="15"/>
      <c r="K168" s="18"/>
      <c r="L168" s="18"/>
      <c r="M168" s="18"/>
      <c r="N168" s="18"/>
      <c r="O168" s="139"/>
      <c r="P168" s="15"/>
      <c r="Q168" s="19"/>
      <c r="R168" s="138"/>
      <c r="S168" s="10"/>
      <c r="T168" s="139"/>
      <c r="U168" s="10"/>
      <c r="V168" s="259"/>
    </row>
    <row r="169" spans="1:22" s="90" customFormat="1" ht="25.5">
      <c r="A169" s="6" t="s">
        <v>55</v>
      </c>
      <c r="B169" s="126" t="s">
        <v>142</v>
      </c>
      <c r="C169" s="118">
        <v>100</v>
      </c>
      <c r="D169" s="119"/>
      <c r="E169" s="6"/>
      <c r="F169" s="6"/>
      <c r="G169" s="6"/>
      <c r="H169" s="6">
        <v>100</v>
      </c>
      <c r="I169" s="339"/>
      <c r="J169" s="119"/>
      <c r="K169" s="6"/>
      <c r="L169" s="6"/>
      <c r="M169" s="6"/>
      <c r="N169" s="6"/>
      <c r="O169" s="339"/>
      <c r="P169" s="119"/>
      <c r="Q169" s="7">
        <v>4</v>
      </c>
      <c r="R169" s="260">
        <f t="shared" si="9"/>
        <v>4</v>
      </c>
      <c r="S169" s="14">
        <v>4</v>
      </c>
      <c r="T169" s="261"/>
      <c r="U169" s="13" t="s">
        <v>98</v>
      </c>
      <c r="V169" s="262"/>
    </row>
    <row r="170" spans="1:22" ht="25.5">
      <c r="A170" s="2" t="s">
        <v>56</v>
      </c>
      <c r="B170" s="263" t="s">
        <v>141</v>
      </c>
      <c r="C170" s="260">
        <v>200</v>
      </c>
      <c r="D170" s="20"/>
      <c r="E170" s="2"/>
      <c r="F170" s="2"/>
      <c r="G170" s="2"/>
      <c r="H170" s="2"/>
      <c r="I170" s="261"/>
      <c r="J170" s="20"/>
      <c r="K170" s="2"/>
      <c r="L170" s="2"/>
      <c r="M170" s="2"/>
      <c r="N170" s="2">
        <v>200</v>
      </c>
      <c r="O170" s="261"/>
      <c r="P170" s="20"/>
      <c r="Q170" s="5">
        <v>7</v>
      </c>
      <c r="R170" s="260">
        <f t="shared" si="9"/>
        <v>7</v>
      </c>
      <c r="S170" s="14">
        <v>7</v>
      </c>
      <c r="T170" s="261"/>
      <c r="U170" s="14"/>
      <c r="V170" s="261" t="s">
        <v>98</v>
      </c>
    </row>
    <row r="171" spans="1:22" ht="14.25">
      <c r="A171" s="145">
        <v>9</v>
      </c>
      <c r="B171" s="137" t="s">
        <v>158</v>
      </c>
      <c r="C171" s="138"/>
      <c r="D171" s="264"/>
      <c r="E171" s="265"/>
      <c r="F171" s="265"/>
      <c r="G171" s="265"/>
      <c r="H171" s="265"/>
      <c r="I171" s="266"/>
      <c r="J171" s="15"/>
      <c r="K171" s="18"/>
      <c r="L171" s="18"/>
      <c r="M171" s="18"/>
      <c r="N171" s="18"/>
      <c r="O171" s="139"/>
      <c r="P171" s="15"/>
      <c r="Q171" s="19"/>
      <c r="R171" s="138"/>
      <c r="S171" s="10"/>
      <c r="T171" s="139"/>
      <c r="U171" s="10"/>
      <c r="V171" s="139"/>
    </row>
    <row r="172" spans="1:24" s="142" customFormat="1" ht="14.25">
      <c r="A172" s="6" t="s">
        <v>55</v>
      </c>
      <c r="B172" s="117" t="s">
        <v>183</v>
      </c>
      <c r="C172" s="118">
        <f aca="true" t="shared" si="10" ref="C172:C181">SUM(D172:O172)</f>
        <v>25</v>
      </c>
      <c r="D172" s="119"/>
      <c r="E172" s="6"/>
      <c r="F172" s="6"/>
      <c r="G172" s="6"/>
      <c r="H172" s="6"/>
      <c r="I172" s="339"/>
      <c r="J172" s="119">
        <v>10</v>
      </c>
      <c r="K172" s="6"/>
      <c r="L172" s="6">
        <v>10</v>
      </c>
      <c r="M172" s="6"/>
      <c r="N172" s="6"/>
      <c r="O172" s="339">
        <v>5</v>
      </c>
      <c r="P172" s="119">
        <v>0.5</v>
      </c>
      <c r="Q172" s="7">
        <v>0.5</v>
      </c>
      <c r="R172" s="118">
        <v>1</v>
      </c>
      <c r="S172" s="13">
        <v>0.5</v>
      </c>
      <c r="T172" s="121">
        <v>0.5</v>
      </c>
      <c r="U172" s="143"/>
      <c r="V172" s="121" t="s">
        <v>99</v>
      </c>
      <c r="W172" s="90"/>
      <c r="X172" s="90"/>
    </row>
    <row r="173" spans="1:24" s="142" customFormat="1" ht="14.25">
      <c r="A173" s="6" t="s">
        <v>56</v>
      </c>
      <c r="B173" s="117" t="s">
        <v>145</v>
      </c>
      <c r="C173" s="118">
        <f>SUM(D173:O173)</f>
        <v>50</v>
      </c>
      <c r="D173" s="119">
        <v>15</v>
      </c>
      <c r="E173" s="6">
        <v>15</v>
      </c>
      <c r="F173" s="6"/>
      <c r="G173" s="6"/>
      <c r="H173" s="7"/>
      <c r="I173" s="339">
        <v>20</v>
      </c>
      <c r="J173" s="119"/>
      <c r="K173" s="249"/>
      <c r="L173" s="249"/>
      <c r="M173" s="249"/>
      <c r="N173" s="249"/>
      <c r="O173" s="250"/>
      <c r="P173" s="151">
        <v>1</v>
      </c>
      <c r="Q173" s="252">
        <v>1</v>
      </c>
      <c r="R173" s="118">
        <f>P173+Q173</f>
        <v>2</v>
      </c>
      <c r="S173" s="13">
        <v>1.5</v>
      </c>
      <c r="T173" s="121">
        <v>0.5</v>
      </c>
      <c r="U173" s="143" t="s">
        <v>99</v>
      </c>
      <c r="V173" s="121"/>
      <c r="W173" s="90"/>
      <c r="X173" s="90"/>
    </row>
    <row r="174" spans="1:24" s="142" customFormat="1" ht="27" customHeight="1">
      <c r="A174" s="6" t="s">
        <v>57</v>
      </c>
      <c r="B174" s="117" t="s">
        <v>162</v>
      </c>
      <c r="C174" s="118">
        <f>SUM(D174:O174)</f>
        <v>25</v>
      </c>
      <c r="D174" s="119"/>
      <c r="E174" s="6"/>
      <c r="F174" s="6"/>
      <c r="G174" s="6"/>
      <c r="H174" s="6"/>
      <c r="I174" s="339"/>
      <c r="J174" s="13">
        <v>5</v>
      </c>
      <c r="K174" s="6"/>
      <c r="L174" s="6">
        <v>12</v>
      </c>
      <c r="M174" s="6"/>
      <c r="N174" s="6"/>
      <c r="O174" s="339">
        <v>8</v>
      </c>
      <c r="P174" s="119">
        <v>0</v>
      </c>
      <c r="Q174" s="7">
        <v>1</v>
      </c>
      <c r="R174" s="118">
        <f>P174+Q174</f>
        <v>1</v>
      </c>
      <c r="S174" s="13">
        <v>0.5</v>
      </c>
      <c r="T174" s="121">
        <v>0.5</v>
      </c>
      <c r="U174" s="267"/>
      <c r="V174" s="122" t="s">
        <v>99</v>
      </c>
      <c r="W174" s="90"/>
      <c r="X174" s="90"/>
    </row>
    <row r="175" spans="1:22" ht="14.25">
      <c r="A175" s="145">
        <v>10</v>
      </c>
      <c r="B175" s="137" t="s">
        <v>161</v>
      </c>
      <c r="C175" s="138"/>
      <c r="D175" s="264"/>
      <c r="E175" s="265"/>
      <c r="F175" s="265"/>
      <c r="G175" s="265"/>
      <c r="H175" s="265"/>
      <c r="I175" s="266"/>
      <c r="J175" s="15"/>
      <c r="K175" s="18"/>
      <c r="L175" s="18"/>
      <c r="M175" s="18"/>
      <c r="N175" s="18"/>
      <c r="O175" s="139"/>
      <c r="P175" s="15"/>
      <c r="Q175" s="19"/>
      <c r="R175" s="138"/>
      <c r="S175" s="10"/>
      <c r="T175" s="139"/>
      <c r="U175" s="10"/>
      <c r="V175" s="139"/>
    </row>
    <row r="176" spans="1:24" s="142" customFormat="1" ht="25.5">
      <c r="A176" s="6" t="s">
        <v>55</v>
      </c>
      <c r="B176" s="117" t="s">
        <v>107</v>
      </c>
      <c r="C176" s="118">
        <f t="shared" si="10"/>
        <v>25</v>
      </c>
      <c r="D176" s="119"/>
      <c r="E176" s="6"/>
      <c r="F176" s="6"/>
      <c r="G176" s="6"/>
      <c r="H176" s="6"/>
      <c r="I176" s="339"/>
      <c r="J176" s="119">
        <v>10</v>
      </c>
      <c r="K176" s="6"/>
      <c r="L176" s="6">
        <v>10</v>
      </c>
      <c r="M176" s="6"/>
      <c r="N176" s="6"/>
      <c r="O176" s="339">
        <v>5</v>
      </c>
      <c r="P176" s="119">
        <v>0.5</v>
      </c>
      <c r="Q176" s="7">
        <v>0.5</v>
      </c>
      <c r="R176" s="118">
        <f t="shared" si="9"/>
        <v>1</v>
      </c>
      <c r="S176" s="13">
        <v>0.5</v>
      </c>
      <c r="T176" s="121">
        <v>0.5</v>
      </c>
      <c r="U176" s="13"/>
      <c r="V176" s="121" t="s">
        <v>99</v>
      </c>
      <c r="W176" s="90"/>
      <c r="X176" s="90"/>
    </row>
    <row r="177" spans="1:24" s="142" customFormat="1" ht="28.5" customHeight="1">
      <c r="A177" s="6" t="s">
        <v>56</v>
      </c>
      <c r="B177" s="117" t="s">
        <v>157</v>
      </c>
      <c r="C177" s="118">
        <f t="shared" si="10"/>
        <v>50</v>
      </c>
      <c r="D177" s="119"/>
      <c r="E177" s="6"/>
      <c r="F177" s="6"/>
      <c r="G177" s="6"/>
      <c r="H177" s="6"/>
      <c r="I177" s="339"/>
      <c r="J177" s="119">
        <v>15</v>
      </c>
      <c r="K177" s="6"/>
      <c r="L177" s="6">
        <v>15</v>
      </c>
      <c r="M177" s="6"/>
      <c r="N177" s="6"/>
      <c r="O177" s="339">
        <v>20</v>
      </c>
      <c r="P177" s="119">
        <v>1</v>
      </c>
      <c r="Q177" s="7">
        <v>1</v>
      </c>
      <c r="R177" s="118">
        <f t="shared" si="9"/>
        <v>2</v>
      </c>
      <c r="S177" s="13">
        <v>1.5</v>
      </c>
      <c r="T177" s="121">
        <v>0.5</v>
      </c>
      <c r="U177" s="13"/>
      <c r="V177" s="121" t="s">
        <v>99</v>
      </c>
      <c r="W177" s="90"/>
      <c r="X177" s="90"/>
    </row>
    <row r="178" spans="1:24" s="142" customFormat="1" ht="25.5">
      <c r="A178" s="6" t="s">
        <v>57</v>
      </c>
      <c r="B178" s="117" t="s">
        <v>104</v>
      </c>
      <c r="C178" s="118">
        <f t="shared" si="10"/>
        <v>25</v>
      </c>
      <c r="D178" s="119"/>
      <c r="E178" s="6"/>
      <c r="F178" s="6"/>
      <c r="G178" s="6"/>
      <c r="H178" s="6"/>
      <c r="I178" s="339"/>
      <c r="J178" s="119">
        <v>10</v>
      </c>
      <c r="K178" s="119"/>
      <c r="L178" s="6">
        <v>10</v>
      </c>
      <c r="M178" s="6"/>
      <c r="N178" s="6"/>
      <c r="O178" s="339">
        <v>5</v>
      </c>
      <c r="P178" s="119">
        <v>0.5</v>
      </c>
      <c r="Q178" s="7">
        <v>0.5</v>
      </c>
      <c r="R178" s="118">
        <f t="shared" si="9"/>
        <v>1</v>
      </c>
      <c r="S178" s="13">
        <v>0.5</v>
      </c>
      <c r="T178" s="121">
        <v>0.5</v>
      </c>
      <c r="U178" s="13"/>
      <c r="V178" s="121" t="s">
        <v>99</v>
      </c>
      <c r="W178" s="90"/>
      <c r="X178" s="90"/>
    </row>
    <row r="179" spans="1:24" s="142" customFormat="1" ht="29.25" customHeight="1">
      <c r="A179" s="6" t="s">
        <v>59</v>
      </c>
      <c r="B179" s="117" t="s">
        <v>105</v>
      </c>
      <c r="C179" s="118">
        <f t="shared" si="10"/>
        <v>25</v>
      </c>
      <c r="D179" s="119"/>
      <c r="E179" s="6"/>
      <c r="F179" s="6"/>
      <c r="G179" s="6"/>
      <c r="H179" s="7"/>
      <c r="I179" s="339"/>
      <c r="J179" s="119">
        <v>10</v>
      </c>
      <c r="K179" s="119"/>
      <c r="L179" s="6">
        <v>10</v>
      </c>
      <c r="M179" s="6"/>
      <c r="N179" s="6"/>
      <c r="O179" s="339">
        <v>5</v>
      </c>
      <c r="P179" s="119">
        <v>0.5</v>
      </c>
      <c r="Q179" s="7">
        <v>0.5</v>
      </c>
      <c r="R179" s="118">
        <v>1</v>
      </c>
      <c r="S179" s="13">
        <v>0.5</v>
      </c>
      <c r="T179" s="121">
        <v>0.5</v>
      </c>
      <c r="U179" s="119"/>
      <c r="V179" s="121" t="s">
        <v>99</v>
      </c>
      <c r="W179" s="90"/>
      <c r="X179" s="90"/>
    </row>
    <row r="180" spans="1:24" s="142" customFormat="1" ht="27.75" customHeight="1">
      <c r="A180" s="6" t="s">
        <v>51</v>
      </c>
      <c r="B180" s="117" t="s">
        <v>185</v>
      </c>
      <c r="C180" s="118">
        <f t="shared" si="10"/>
        <v>25</v>
      </c>
      <c r="D180" s="119">
        <v>10</v>
      </c>
      <c r="E180" s="6"/>
      <c r="F180" s="6">
        <v>10</v>
      </c>
      <c r="G180" s="6"/>
      <c r="H180" s="7"/>
      <c r="I180" s="339">
        <v>5</v>
      </c>
      <c r="J180" s="119"/>
      <c r="K180" s="119"/>
      <c r="L180" s="6"/>
      <c r="M180" s="6"/>
      <c r="N180" s="6"/>
      <c r="O180" s="7"/>
      <c r="P180" s="13">
        <v>0.5</v>
      </c>
      <c r="Q180" s="119">
        <v>0.5</v>
      </c>
      <c r="R180" s="118">
        <v>1</v>
      </c>
      <c r="S180" s="13">
        <v>0.5</v>
      </c>
      <c r="T180" s="121">
        <v>0.5</v>
      </c>
      <c r="U180" s="119"/>
      <c r="V180" s="121"/>
      <c r="W180" s="90"/>
      <c r="X180" s="90"/>
    </row>
    <row r="181" spans="1:24" s="142" customFormat="1" ht="30.75" customHeight="1">
      <c r="A181" s="6" t="s">
        <v>62</v>
      </c>
      <c r="B181" s="117" t="s">
        <v>186</v>
      </c>
      <c r="C181" s="118">
        <f t="shared" si="10"/>
        <v>50</v>
      </c>
      <c r="D181" s="119">
        <v>15</v>
      </c>
      <c r="E181" s="6"/>
      <c r="F181" s="6">
        <v>15</v>
      </c>
      <c r="G181" s="6"/>
      <c r="H181" s="7"/>
      <c r="I181" s="339">
        <v>20</v>
      </c>
      <c r="J181" s="119"/>
      <c r="K181" s="6"/>
      <c r="L181" s="6"/>
      <c r="M181" s="6"/>
      <c r="N181" s="6"/>
      <c r="O181" s="7"/>
      <c r="P181" s="13">
        <v>1</v>
      </c>
      <c r="Q181" s="7">
        <v>1</v>
      </c>
      <c r="R181" s="118">
        <f>SUM(P181:Q181)</f>
        <v>2</v>
      </c>
      <c r="S181" s="13">
        <v>1.5</v>
      </c>
      <c r="T181" s="121">
        <v>0.5</v>
      </c>
      <c r="U181" s="268" t="s">
        <v>99</v>
      </c>
      <c r="V181" s="122"/>
      <c r="W181" s="90"/>
      <c r="X181" s="90"/>
    </row>
    <row r="182" ht="15" thickBot="1"/>
    <row r="183" spans="1:22" ht="15" thickBot="1">
      <c r="A183" s="269"/>
      <c r="B183" s="270" t="s">
        <v>40</v>
      </c>
      <c r="C183" s="271">
        <f aca="true" t="shared" si="11" ref="C183:T183">SUM(C155:C181)</f>
        <v>1525</v>
      </c>
      <c r="D183" s="272">
        <f t="shared" si="11"/>
        <v>153</v>
      </c>
      <c r="E183" s="272">
        <f t="shared" si="11"/>
        <v>36</v>
      </c>
      <c r="F183" s="272">
        <f t="shared" si="11"/>
        <v>130</v>
      </c>
      <c r="G183" s="272">
        <f t="shared" si="11"/>
        <v>108</v>
      </c>
      <c r="H183" s="272">
        <f t="shared" si="11"/>
        <v>100</v>
      </c>
      <c r="I183" s="272">
        <f t="shared" si="11"/>
        <v>244</v>
      </c>
      <c r="J183" s="272">
        <f t="shared" si="11"/>
        <v>143</v>
      </c>
      <c r="K183" s="272">
        <f t="shared" si="11"/>
        <v>20</v>
      </c>
      <c r="L183" s="272">
        <f t="shared" si="11"/>
        <v>122</v>
      </c>
      <c r="M183" s="272">
        <f t="shared" si="11"/>
        <v>88</v>
      </c>
      <c r="N183" s="272">
        <f t="shared" si="11"/>
        <v>200</v>
      </c>
      <c r="O183" s="272">
        <f t="shared" si="11"/>
        <v>181</v>
      </c>
      <c r="P183" s="272">
        <f t="shared" si="11"/>
        <v>16</v>
      </c>
      <c r="Q183" s="272">
        <f t="shared" si="11"/>
        <v>44</v>
      </c>
      <c r="R183" s="272">
        <f t="shared" si="11"/>
        <v>60</v>
      </c>
      <c r="S183" s="272">
        <f t="shared" si="11"/>
        <v>42.5</v>
      </c>
      <c r="T183" s="273">
        <f t="shared" si="11"/>
        <v>17.5</v>
      </c>
      <c r="U183" s="392"/>
      <c r="V183" s="393"/>
    </row>
    <row r="184" spans="1:11" ht="14.25">
      <c r="A184" s="274"/>
      <c r="B184" s="275"/>
      <c r="C184" s="276"/>
      <c r="D184" s="277"/>
      <c r="E184" s="277"/>
      <c r="F184" s="277"/>
      <c r="G184" s="277"/>
      <c r="H184" s="277"/>
      <c r="I184" s="277"/>
      <c r="J184" s="277"/>
      <c r="K184" s="277"/>
    </row>
    <row r="185" spans="2:3" ht="14.25">
      <c r="B185" s="278"/>
      <c r="C185" s="279"/>
    </row>
    <row r="186" spans="2:20" ht="20.25">
      <c r="B186" s="278"/>
      <c r="C186" s="279"/>
      <c r="E186" s="357" t="s">
        <v>120</v>
      </c>
      <c r="F186" s="357"/>
      <c r="G186" s="357"/>
      <c r="H186" s="357"/>
      <c r="I186" s="357"/>
      <c r="J186" s="357"/>
      <c r="K186" s="357"/>
      <c r="L186" s="357"/>
      <c r="M186" s="88"/>
      <c r="N186" s="88"/>
      <c r="O186" s="88"/>
      <c r="P186" s="88"/>
      <c r="Q186" s="88"/>
      <c r="R186" s="89"/>
      <c r="S186" s="88"/>
      <c r="T186" s="88"/>
    </row>
    <row r="187" spans="2:20" ht="20.25">
      <c r="B187" s="278"/>
      <c r="C187" s="279"/>
      <c r="F187" s="357" t="s">
        <v>16</v>
      </c>
      <c r="G187" s="357"/>
      <c r="H187" s="357"/>
      <c r="I187" s="357"/>
      <c r="J187" s="357"/>
      <c r="K187" s="357"/>
      <c r="L187" s="88"/>
      <c r="M187" s="88"/>
      <c r="N187" s="88"/>
      <c r="O187" s="88"/>
      <c r="P187" s="88"/>
      <c r="Q187" s="88"/>
      <c r="R187" s="89"/>
      <c r="S187" s="88"/>
      <c r="T187" s="88"/>
    </row>
    <row r="188" spans="2:20" ht="20.25">
      <c r="B188" s="278"/>
      <c r="C188" s="279"/>
      <c r="F188" s="357" t="s">
        <v>70</v>
      </c>
      <c r="G188" s="357"/>
      <c r="H188" s="357"/>
      <c r="I188" s="357"/>
      <c r="J188" s="357"/>
      <c r="K188" s="357"/>
      <c r="L188" s="88"/>
      <c r="M188" s="88"/>
      <c r="N188" s="88"/>
      <c r="O188" s="88"/>
      <c r="P188" s="376" t="s">
        <v>191</v>
      </c>
      <c r="Q188" s="376"/>
      <c r="R188" s="91"/>
      <c r="S188" s="92"/>
      <c r="T188" s="92"/>
    </row>
    <row r="189" spans="2:20" ht="21" thickBot="1">
      <c r="B189" s="278"/>
      <c r="C189" s="279"/>
      <c r="F189" s="215"/>
      <c r="G189" s="215"/>
      <c r="H189" s="215"/>
      <c r="I189" s="215"/>
      <c r="J189" s="215"/>
      <c r="K189" s="215"/>
      <c r="L189" s="88"/>
      <c r="M189" s="88"/>
      <c r="N189" s="88"/>
      <c r="O189" s="88"/>
      <c r="P189" s="92"/>
      <c r="Q189" s="92"/>
      <c r="R189" s="91"/>
      <c r="S189" s="92"/>
      <c r="T189" s="92"/>
    </row>
    <row r="190" spans="1:22" ht="15" customHeight="1" thickTop="1">
      <c r="A190" s="369" t="s">
        <v>0</v>
      </c>
      <c r="B190" s="405" t="s">
        <v>1</v>
      </c>
      <c r="C190" s="408" t="s">
        <v>2</v>
      </c>
      <c r="D190" s="358" t="s">
        <v>67</v>
      </c>
      <c r="E190" s="359"/>
      <c r="F190" s="359"/>
      <c r="G190" s="359"/>
      <c r="H190" s="359"/>
      <c r="I190" s="360"/>
      <c r="J190" s="359" t="s">
        <v>68</v>
      </c>
      <c r="K190" s="359"/>
      <c r="L190" s="359"/>
      <c r="M190" s="359"/>
      <c r="N190" s="359"/>
      <c r="O190" s="359"/>
      <c r="P190" s="358" t="s">
        <v>39</v>
      </c>
      <c r="Q190" s="359"/>
      <c r="R190" s="359"/>
      <c r="S190" s="359"/>
      <c r="T190" s="360"/>
      <c r="U190" s="369" t="s">
        <v>5</v>
      </c>
      <c r="V190" s="370"/>
    </row>
    <row r="191" spans="1:22" ht="14.25">
      <c r="A191" s="371"/>
      <c r="B191" s="406"/>
      <c r="C191" s="409"/>
      <c r="D191" s="361"/>
      <c r="E191" s="362"/>
      <c r="F191" s="362"/>
      <c r="G191" s="362"/>
      <c r="H191" s="362"/>
      <c r="I191" s="363"/>
      <c r="J191" s="362"/>
      <c r="K191" s="362"/>
      <c r="L191" s="362"/>
      <c r="M191" s="362"/>
      <c r="N191" s="362"/>
      <c r="O191" s="362"/>
      <c r="P191" s="366"/>
      <c r="Q191" s="367"/>
      <c r="R191" s="367"/>
      <c r="S191" s="367"/>
      <c r="T191" s="368"/>
      <c r="U191" s="371"/>
      <c r="V191" s="372"/>
    </row>
    <row r="192" spans="1:22" ht="26.25" thickBot="1">
      <c r="A192" s="371"/>
      <c r="B192" s="406"/>
      <c r="C192" s="444"/>
      <c r="D192" s="93" t="s">
        <v>6</v>
      </c>
      <c r="E192" s="94" t="s">
        <v>7</v>
      </c>
      <c r="F192" s="95" t="s">
        <v>37</v>
      </c>
      <c r="G192" s="96" t="s">
        <v>41</v>
      </c>
      <c r="H192" s="96" t="s">
        <v>38</v>
      </c>
      <c r="I192" s="220" t="s">
        <v>36</v>
      </c>
      <c r="J192" s="98" t="s">
        <v>6</v>
      </c>
      <c r="K192" s="94" t="s">
        <v>7</v>
      </c>
      <c r="L192" s="95" t="s">
        <v>37</v>
      </c>
      <c r="M192" s="96" t="s">
        <v>41</v>
      </c>
      <c r="N192" s="96" t="s">
        <v>38</v>
      </c>
      <c r="O192" s="96" t="s">
        <v>36</v>
      </c>
      <c r="P192" s="100" t="s">
        <v>166</v>
      </c>
      <c r="Q192" s="101" t="s">
        <v>167</v>
      </c>
      <c r="R192" s="102" t="s">
        <v>179</v>
      </c>
      <c r="S192" s="100" t="s">
        <v>177</v>
      </c>
      <c r="T192" s="101" t="s">
        <v>178</v>
      </c>
      <c r="U192" s="100" t="s">
        <v>75</v>
      </c>
      <c r="V192" s="101" t="s">
        <v>76</v>
      </c>
    </row>
    <row r="193" spans="1:22" ht="15" thickTop="1">
      <c r="A193" s="280"/>
      <c r="B193" s="280"/>
      <c r="C193" s="280"/>
      <c r="D193" s="359"/>
      <c r="E193" s="359"/>
      <c r="F193" s="359"/>
      <c r="G193" s="359"/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60"/>
    </row>
    <row r="194" spans="1:24" s="125" customFormat="1" ht="14.25">
      <c r="A194" s="6">
        <v>1</v>
      </c>
      <c r="B194" s="117" t="s">
        <v>50</v>
      </c>
      <c r="C194" s="118">
        <f aca="true" t="shared" si="12" ref="C194:C199">SUM(D194:O194)</f>
        <v>50</v>
      </c>
      <c r="D194" s="119">
        <v>5</v>
      </c>
      <c r="E194" s="6"/>
      <c r="F194" s="6">
        <v>30</v>
      </c>
      <c r="G194" s="6"/>
      <c r="H194" s="6"/>
      <c r="I194" s="121">
        <v>15</v>
      </c>
      <c r="J194" s="119"/>
      <c r="K194" s="6"/>
      <c r="L194" s="6"/>
      <c r="M194" s="6"/>
      <c r="N194" s="6"/>
      <c r="O194" s="121"/>
      <c r="P194" s="119"/>
      <c r="Q194" s="7">
        <v>2</v>
      </c>
      <c r="R194" s="281">
        <f aca="true" t="shared" si="13" ref="R194:R213">P194+Q194</f>
        <v>2</v>
      </c>
      <c r="S194" s="282">
        <v>1.5</v>
      </c>
      <c r="T194" s="283">
        <v>0.5</v>
      </c>
      <c r="U194" s="13" t="s">
        <v>100</v>
      </c>
      <c r="V194" s="121"/>
      <c r="W194" s="90"/>
      <c r="X194" s="90"/>
    </row>
    <row r="195" spans="1:24" s="115" customFormat="1" ht="14.25">
      <c r="A195" s="6">
        <v>2</v>
      </c>
      <c r="B195" s="117" t="s">
        <v>78</v>
      </c>
      <c r="C195" s="118">
        <f t="shared" si="12"/>
        <v>25</v>
      </c>
      <c r="D195" s="119">
        <v>6</v>
      </c>
      <c r="E195" s="6">
        <v>10</v>
      </c>
      <c r="F195" s="6"/>
      <c r="G195" s="6"/>
      <c r="H195" s="6"/>
      <c r="I195" s="121">
        <v>9</v>
      </c>
      <c r="J195" s="119"/>
      <c r="K195" s="6"/>
      <c r="L195" s="6"/>
      <c r="M195" s="6"/>
      <c r="N195" s="6"/>
      <c r="O195" s="121"/>
      <c r="P195" s="119">
        <v>1</v>
      </c>
      <c r="Q195" s="7"/>
      <c r="R195" s="281">
        <f t="shared" si="13"/>
        <v>1</v>
      </c>
      <c r="S195" s="282">
        <v>0.5</v>
      </c>
      <c r="T195" s="283">
        <v>0.5</v>
      </c>
      <c r="U195" s="13" t="s">
        <v>99</v>
      </c>
      <c r="V195" s="121"/>
      <c r="W195" s="90"/>
      <c r="X195" s="90"/>
    </row>
    <row r="196" spans="1:24" s="123" customFormat="1" ht="16.5" customHeight="1">
      <c r="A196" s="108">
        <v>3</v>
      </c>
      <c r="B196" s="284" t="s">
        <v>52</v>
      </c>
      <c r="C196" s="118">
        <f t="shared" si="12"/>
        <v>25</v>
      </c>
      <c r="D196" s="119">
        <v>6</v>
      </c>
      <c r="E196" s="6">
        <v>10</v>
      </c>
      <c r="F196" s="6"/>
      <c r="G196" s="6"/>
      <c r="H196" s="6"/>
      <c r="I196" s="121">
        <v>9</v>
      </c>
      <c r="J196" s="119"/>
      <c r="K196" s="6"/>
      <c r="L196" s="6"/>
      <c r="M196" s="6"/>
      <c r="N196" s="6"/>
      <c r="O196" s="121"/>
      <c r="P196" s="119">
        <v>1</v>
      </c>
      <c r="Q196" s="7"/>
      <c r="R196" s="281">
        <f t="shared" si="13"/>
        <v>1</v>
      </c>
      <c r="S196" s="282">
        <v>0.5</v>
      </c>
      <c r="T196" s="283">
        <v>0.5</v>
      </c>
      <c r="U196" s="13" t="s">
        <v>99</v>
      </c>
      <c r="V196" s="121"/>
      <c r="W196" s="90"/>
      <c r="X196" s="90"/>
    </row>
    <row r="197" spans="1:24" s="125" customFormat="1" ht="16.5" customHeight="1">
      <c r="A197" s="6">
        <v>4</v>
      </c>
      <c r="B197" s="117" t="s">
        <v>134</v>
      </c>
      <c r="C197" s="118">
        <f t="shared" si="12"/>
        <v>25</v>
      </c>
      <c r="D197" s="119">
        <v>5</v>
      </c>
      <c r="E197" s="6">
        <v>10</v>
      </c>
      <c r="F197" s="257"/>
      <c r="G197" s="6"/>
      <c r="H197" s="6"/>
      <c r="I197" s="121">
        <v>10</v>
      </c>
      <c r="J197" s="119"/>
      <c r="K197" s="6"/>
      <c r="L197" s="6"/>
      <c r="M197" s="6"/>
      <c r="N197" s="6"/>
      <c r="O197" s="121"/>
      <c r="P197" s="119">
        <v>1</v>
      </c>
      <c r="Q197" s="7"/>
      <c r="R197" s="281">
        <f t="shared" si="13"/>
        <v>1</v>
      </c>
      <c r="S197" s="282">
        <v>0.5</v>
      </c>
      <c r="T197" s="283">
        <v>0.5</v>
      </c>
      <c r="U197" s="13" t="s">
        <v>99</v>
      </c>
      <c r="V197" s="121"/>
      <c r="W197" s="90"/>
      <c r="X197" s="90"/>
    </row>
    <row r="198" spans="1:24" s="123" customFormat="1" ht="16.5" customHeight="1">
      <c r="A198" s="6">
        <v>5</v>
      </c>
      <c r="B198" s="117" t="s">
        <v>146</v>
      </c>
      <c r="C198" s="118">
        <f t="shared" si="12"/>
        <v>25</v>
      </c>
      <c r="D198" s="119">
        <v>6</v>
      </c>
      <c r="E198" s="6">
        <v>10</v>
      </c>
      <c r="F198" s="257"/>
      <c r="G198" s="6"/>
      <c r="H198" s="6"/>
      <c r="I198" s="121">
        <v>9</v>
      </c>
      <c r="J198" s="119"/>
      <c r="K198" s="6"/>
      <c r="L198" s="6"/>
      <c r="M198" s="6"/>
      <c r="N198" s="6"/>
      <c r="O198" s="121"/>
      <c r="P198" s="119">
        <v>1</v>
      </c>
      <c r="Q198" s="7"/>
      <c r="R198" s="281">
        <f t="shared" si="13"/>
        <v>1</v>
      </c>
      <c r="S198" s="282">
        <v>0.5</v>
      </c>
      <c r="T198" s="283">
        <v>0.5</v>
      </c>
      <c r="U198" s="13" t="s">
        <v>99</v>
      </c>
      <c r="V198" s="121"/>
      <c r="W198" s="90"/>
      <c r="X198" s="90"/>
    </row>
    <row r="199" spans="1:24" s="123" customFormat="1" ht="14.25">
      <c r="A199" s="6">
        <v>6</v>
      </c>
      <c r="B199" s="117" t="s">
        <v>95</v>
      </c>
      <c r="C199" s="118">
        <f t="shared" si="12"/>
        <v>25</v>
      </c>
      <c r="D199" s="119">
        <v>6</v>
      </c>
      <c r="E199" s="6">
        <v>10</v>
      </c>
      <c r="F199" s="6"/>
      <c r="G199" s="6"/>
      <c r="H199" s="6"/>
      <c r="I199" s="121">
        <v>9</v>
      </c>
      <c r="J199" s="119"/>
      <c r="K199" s="6"/>
      <c r="L199" s="6"/>
      <c r="M199" s="6"/>
      <c r="N199" s="6"/>
      <c r="O199" s="121"/>
      <c r="P199" s="119">
        <v>1</v>
      </c>
      <c r="Q199" s="7"/>
      <c r="R199" s="281">
        <f t="shared" si="13"/>
        <v>1</v>
      </c>
      <c r="S199" s="282">
        <v>0.5</v>
      </c>
      <c r="T199" s="283">
        <v>0.5</v>
      </c>
      <c r="U199" s="13" t="s">
        <v>99</v>
      </c>
      <c r="V199" s="121"/>
      <c r="W199" s="90"/>
      <c r="X199" s="90"/>
    </row>
    <row r="200" spans="1:22" ht="14.25">
      <c r="A200" s="285">
        <v>7</v>
      </c>
      <c r="B200" s="286" t="s">
        <v>148</v>
      </c>
      <c r="C200" s="147"/>
      <c r="D200" s="287"/>
      <c r="E200" s="288"/>
      <c r="F200" s="288"/>
      <c r="G200" s="288"/>
      <c r="H200" s="288"/>
      <c r="I200" s="259"/>
      <c r="J200" s="287"/>
      <c r="K200" s="288"/>
      <c r="L200" s="288"/>
      <c r="M200" s="288"/>
      <c r="N200" s="288"/>
      <c r="O200" s="259"/>
      <c r="P200" s="287"/>
      <c r="Q200" s="289"/>
      <c r="R200" s="290"/>
      <c r="S200" s="291"/>
      <c r="T200" s="292"/>
      <c r="U200" s="10"/>
      <c r="V200" s="259"/>
    </row>
    <row r="201" spans="1:22" ht="25.5">
      <c r="A201" s="293"/>
      <c r="B201" s="284" t="s">
        <v>142</v>
      </c>
      <c r="C201" s="120">
        <f>SUM(D201:P201)</f>
        <v>510</v>
      </c>
      <c r="D201" s="107"/>
      <c r="E201" s="108"/>
      <c r="F201" s="108"/>
      <c r="G201" s="108"/>
      <c r="H201" s="108"/>
      <c r="I201" s="294"/>
      <c r="J201" s="107"/>
      <c r="K201" s="108"/>
      <c r="L201" s="108"/>
      <c r="M201" s="108"/>
      <c r="N201" s="108">
        <v>510</v>
      </c>
      <c r="O201" s="121"/>
      <c r="P201" s="107"/>
      <c r="Q201" s="109">
        <v>20</v>
      </c>
      <c r="R201" s="281">
        <f t="shared" si="13"/>
        <v>20</v>
      </c>
      <c r="S201" s="282">
        <v>20</v>
      </c>
      <c r="T201" s="283"/>
      <c r="U201" s="13"/>
      <c r="V201" s="294" t="s">
        <v>98</v>
      </c>
    </row>
    <row r="202" spans="1:24" s="141" customFormat="1" ht="14.25">
      <c r="A202" s="285">
        <v>8</v>
      </c>
      <c r="B202" s="286" t="s">
        <v>170</v>
      </c>
      <c r="C202" s="147"/>
      <c r="D202" s="10"/>
      <c r="E202" s="288"/>
      <c r="F202" s="288"/>
      <c r="G202" s="288"/>
      <c r="H202" s="288"/>
      <c r="I202" s="259"/>
      <c r="J202" s="287"/>
      <c r="K202" s="288"/>
      <c r="L202" s="288"/>
      <c r="M202" s="288"/>
      <c r="N202" s="288"/>
      <c r="O202" s="139"/>
      <c r="P202" s="295"/>
      <c r="Q202" s="289"/>
      <c r="R202" s="290">
        <f t="shared" si="13"/>
        <v>0</v>
      </c>
      <c r="S202" s="291"/>
      <c r="T202" s="292"/>
      <c r="U202" s="10"/>
      <c r="V202" s="296"/>
      <c r="W202" s="90"/>
      <c r="X202" s="90"/>
    </row>
    <row r="203" spans="1:24" s="299" customFormat="1" ht="14.25">
      <c r="A203" s="130" t="s">
        <v>55</v>
      </c>
      <c r="B203" s="243" t="s">
        <v>96</v>
      </c>
      <c r="C203" s="118">
        <f>SUM(E203+I203+K203+O203)</f>
        <v>575</v>
      </c>
      <c r="D203" s="297"/>
      <c r="E203" s="390">
        <v>5</v>
      </c>
      <c r="F203" s="298"/>
      <c r="G203" s="298"/>
      <c r="H203" s="298"/>
      <c r="I203" s="343">
        <v>245</v>
      </c>
      <c r="J203" s="297"/>
      <c r="K203" s="6">
        <v>5</v>
      </c>
      <c r="L203" s="298"/>
      <c r="M203" s="298"/>
      <c r="N203" s="298"/>
      <c r="O203" s="7">
        <v>320</v>
      </c>
      <c r="P203" s="13"/>
      <c r="Q203" s="343">
        <v>23</v>
      </c>
      <c r="R203" s="400">
        <f t="shared" si="13"/>
        <v>23</v>
      </c>
      <c r="S203" s="414">
        <v>1</v>
      </c>
      <c r="T203" s="402">
        <v>22</v>
      </c>
      <c r="U203" s="119"/>
      <c r="V203" s="343" t="s">
        <v>100</v>
      </c>
      <c r="W203" s="90"/>
      <c r="X203" s="90"/>
    </row>
    <row r="204" spans="1:24" s="299" customFormat="1" ht="14.25">
      <c r="A204" s="148" t="s">
        <v>56</v>
      </c>
      <c r="B204" s="300" t="s">
        <v>172</v>
      </c>
      <c r="C204" s="118">
        <f>SUM(E203+I203+K204+O204)</f>
        <v>575</v>
      </c>
      <c r="D204" s="297"/>
      <c r="E204" s="391"/>
      <c r="F204" s="298"/>
      <c r="G204" s="298"/>
      <c r="H204" s="298"/>
      <c r="I204" s="344"/>
      <c r="J204" s="297"/>
      <c r="K204" s="6">
        <v>10</v>
      </c>
      <c r="L204" s="298"/>
      <c r="M204" s="298"/>
      <c r="N204" s="298"/>
      <c r="O204" s="7">
        <v>315</v>
      </c>
      <c r="P204" s="13"/>
      <c r="Q204" s="344"/>
      <c r="R204" s="401"/>
      <c r="S204" s="415"/>
      <c r="T204" s="403"/>
      <c r="U204" s="119"/>
      <c r="V204" s="344"/>
      <c r="W204" s="90"/>
      <c r="X204" s="90"/>
    </row>
    <row r="205" spans="1:24" s="299" customFormat="1" ht="14.25">
      <c r="A205" s="148"/>
      <c r="B205" s="300"/>
      <c r="C205" s="236">
        <f>SUM(E203+I203+K205+O205)</f>
        <v>575</v>
      </c>
      <c r="D205" s="301"/>
      <c r="E205" s="391"/>
      <c r="F205" s="302"/>
      <c r="G205" s="302"/>
      <c r="H205" s="302"/>
      <c r="I205" s="344"/>
      <c r="J205" s="301"/>
      <c r="K205" s="338">
        <v>25</v>
      </c>
      <c r="L205" s="302"/>
      <c r="M205" s="302"/>
      <c r="N205" s="302"/>
      <c r="O205" s="131">
        <v>300</v>
      </c>
      <c r="P205" s="132"/>
      <c r="Q205" s="344"/>
      <c r="R205" s="401"/>
      <c r="S205" s="416"/>
      <c r="T205" s="404"/>
      <c r="U205" s="129"/>
      <c r="V205" s="345"/>
      <c r="W205" s="90"/>
      <c r="X205" s="90"/>
    </row>
    <row r="206" spans="1:22" ht="14.25">
      <c r="A206" s="145">
        <v>9</v>
      </c>
      <c r="B206" s="137" t="s">
        <v>147</v>
      </c>
      <c r="C206" s="138"/>
      <c r="D206" s="15"/>
      <c r="E206" s="18"/>
      <c r="F206" s="18"/>
      <c r="G206" s="18"/>
      <c r="H206" s="18"/>
      <c r="I206" s="139"/>
      <c r="J206" s="15"/>
      <c r="K206" s="18"/>
      <c r="L206" s="18"/>
      <c r="M206" s="18"/>
      <c r="N206" s="18"/>
      <c r="O206" s="139"/>
      <c r="P206" s="15"/>
      <c r="Q206" s="19"/>
      <c r="R206" s="290"/>
      <c r="S206" s="291"/>
      <c r="T206" s="292"/>
      <c r="U206" s="15"/>
      <c r="V206" s="139"/>
    </row>
    <row r="207" spans="1:24" s="142" customFormat="1" ht="22.5" customHeight="1">
      <c r="A207" s="303" t="s">
        <v>55</v>
      </c>
      <c r="B207" s="284" t="s">
        <v>124</v>
      </c>
      <c r="C207" s="120">
        <f>SUM(D207:O207)</f>
        <v>25</v>
      </c>
      <c r="D207" s="304"/>
      <c r="E207" s="305"/>
      <c r="F207" s="305"/>
      <c r="G207" s="305"/>
      <c r="H207" s="305"/>
      <c r="I207" s="306"/>
      <c r="J207" s="304"/>
      <c r="K207" s="305"/>
      <c r="L207" s="305"/>
      <c r="M207" s="303">
        <v>6</v>
      </c>
      <c r="N207" s="305"/>
      <c r="O207" s="307">
        <v>19</v>
      </c>
      <c r="P207" s="304"/>
      <c r="Q207" s="308">
        <v>1</v>
      </c>
      <c r="R207" s="309">
        <f>P207+Q207</f>
        <v>1</v>
      </c>
      <c r="S207" s="282">
        <v>0.5</v>
      </c>
      <c r="T207" s="283">
        <v>0.5</v>
      </c>
      <c r="U207" s="310"/>
      <c r="V207" s="307" t="s">
        <v>125</v>
      </c>
      <c r="W207" s="90"/>
      <c r="X207" s="90"/>
    </row>
    <row r="208" spans="1:24" s="142" customFormat="1" ht="18.75" customHeight="1">
      <c r="A208" s="6" t="s">
        <v>56</v>
      </c>
      <c r="B208" s="117" t="s">
        <v>187</v>
      </c>
      <c r="C208" s="118">
        <f>SUM(D208:O208)</f>
        <v>25</v>
      </c>
      <c r="D208" s="119">
        <v>10</v>
      </c>
      <c r="E208" s="6">
        <v>10</v>
      </c>
      <c r="F208" s="6"/>
      <c r="G208" s="6"/>
      <c r="H208" s="6"/>
      <c r="I208" s="121">
        <v>5</v>
      </c>
      <c r="J208" s="248"/>
      <c r="K208" s="249"/>
      <c r="L208" s="249"/>
      <c r="M208" s="249"/>
      <c r="N208" s="249"/>
      <c r="O208" s="250"/>
      <c r="P208" s="119">
        <v>0.5</v>
      </c>
      <c r="Q208" s="7">
        <v>0.5</v>
      </c>
      <c r="R208" s="281">
        <v>1</v>
      </c>
      <c r="S208" s="282">
        <v>0.5</v>
      </c>
      <c r="T208" s="283">
        <v>0.5</v>
      </c>
      <c r="U208" s="13" t="s">
        <v>99</v>
      </c>
      <c r="V208" s="121"/>
      <c r="W208" s="90"/>
      <c r="X208" s="90"/>
    </row>
    <row r="209" spans="1:22" ht="14.25">
      <c r="A209" s="145">
        <v>10</v>
      </c>
      <c r="B209" s="230" t="s">
        <v>161</v>
      </c>
      <c r="C209" s="138"/>
      <c r="D209" s="15"/>
      <c r="E209" s="18"/>
      <c r="F209" s="18"/>
      <c r="G209" s="18"/>
      <c r="H209" s="18"/>
      <c r="I209" s="139"/>
      <c r="J209" s="311"/>
      <c r="K209" s="312"/>
      <c r="L209" s="312"/>
      <c r="M209" s="312"/>
      <c r="N209" s="312"/>
      <c r="O209" s="313"/>
      <c r="P209" s="15"/>
      <c r="Q209" s="19"/>
      <c r="R209" s="290"/>
      <c r="S209" s="291"/>
      <c r="T209" s="292"/>
      <c r="U209" s="10"/>
      <c r="V209" s="139"/>
    </row>
    <row r="210" spans="1:24" s="142" customFormat="1" ht="22.5" customHeight="1">
      <c r="A210" s="6" t="s">
        <v>55</v>
      </c>
      <c r="B210" s="117" t="s">
        <v>184</v>
      </c>
      <c r="C210" s="118">
        <v>50</v>
      </c>
      <c r="D210" s="119">
        <v>10</v>
      </c>
      <c r="E210" s="6"/>
      <c r="F210" s="6">
        <v>20</v>
      </c>
      <c r="G210" s="6"/>
      <c r="H210" s="6"/>
      <c r="I210" s="121">
        <v>20</v>
      </c>
      <c r="J210" s="119"/>
      <c r="K210" s="6"/>
      <c r="L210" s="6"/>
      <c r="M210" s="6"/>
      <c r="N210" s="6"/>
      <c r="O210" s="121"/>
      <c r="P210" s="119">
        <v>0.5</v>
      </c>
      <c r="Q210" s="7">
        <v>1.5</v>
      </c>
      <c r="R210" s="281">
        <v>2</v>
      </c>
      <c r="S210" s="282">
        <v>1.5</v>
      </c>
      <c r="T210" s="283">
        <v>0.5</v>
      </c>
      <c r="U210" s="144" t="s">
        <v>99</v>
      </c>
      <c r="V210" s="122"/>
      <c r="W210" s="90"/>
      <c r="X210" s="90"/>
    </row>
    <row r="211" spans="1:24" s="142" customFormat="1" ht="25.5">
      <c r="A211" s="6" t="s">
        <v>56</v>
      </c>
      <c r="B211" s="126" t="s">
        <v>106</v>
      </c>
      <c r="C211" s="118">
        <f>SUM(D211:O211)</f>
        <v>50</v>
      </c>
      <c r="D211" s="119">
        <v>15</v>
      </c>
      <c r="E211" s="6"/>
      <c r="F211" s="6">
        <v>20</v>
      </c>
      <c r="G211" s="6"/>
      <c r="H211" s="6"/>
      <c r="I211" s="121">
        <v>15</v>
      </c>
      <c r="J211" s="119"/>
      <c r="K211" s="6"/>
      <c r="L211" s="6"/>
      <c r="M211" s="6"/>
      <c r="N211" s="6"/>
      <c r="O211" s="121"/>
      <c r="P211" s="119">
        <v>0</v>
      </c>
      <c r="Q211" s="7">
        <v>2</v>
      </c>
      <c r="R211" s="281">
        <f t="shared" si="13"/>
        <v>2</v>
      </c>
      <c r="S211" s="282">
        <v>1.5</v>
      </c>
      <c r="T211" s="283">
        <v>0.5</v>
      </c>
      <c r="U211" s="13" t="s">
        <v>99</v>
      </c>
      <c r="V211" s="121"/>
      <c r="W211" s="90"/>
      <c r="X211" s="90"/>
    </row>
    <row r="212" spans="1:24" s="142" customFormat="1" ht="25.5">
      <c r="A212" s="6" t="s">
        <v>57</v>
      </c>
      <c r="B212" s="126" t="s">
        <v>103</v>
      </c>
      <c r="C212" s="118">
        <f>SUM(D212:O212)</f>
        <v>50</v>
      </c>
      <c r="D212" s="119"/>
      <c r="E212" s="6">
        <v>16</v>
      </c>
      <c r="F212" s="6">
        <v>16</v>
      </c>
      <c r="G212" s="6"/>
      <c r="H212" s="6"/>
      <c r="I212" s="121">
        <v>18</v>
      </c>
      <c r="J212" s="119"/>
      <c r="K212" s="6"/>
      <c r="L212" s="6"/>
      <c r="M212" s="6"/>
      <c r="N212" s="6"/>
      <c r="O212" s="121"/>
      <c r="P212" s="119">
        <v>0</v>
      </c>
      <c r="Q212" s="7">
        <v>2</v>
      </c>
      <c r="R212" s="281">
        <f t="shared" si="13"/>
        <v>2</v>
      </c>
      <c r="S212" s="282">
        <v>1.5</v>
      </c>
      <c r="T212" s="283">
        <v>0.5</v>
      </c>
      <c r="U212" s="144" t="s">
        <v>99</v>
      </c>
      <c r="V212" s="122"/>
      <c r="W212" s="90"/>
      <c r="X212" s="90"/>
    </row>
    <row r="213" spans="1:24" s="142" customFormat="1" ht="31.5" customHeight="1" thickBot="1">
      <c r="A213" s="148" t="s">
        <v>59</v>
      </c>
      <c r="B213" s="243" t="s">
        <v>127</v>
      </c>
      <c r="C213" s="236">
        <f>SUM(D213:O213)</f>
        <v>50</v>
      </c>
      <c r="D213" s="129">
        <v>15</v>
      </c>
      <c r="E213" s="130">
        <v>20</v>
      </c>
      <c r="F213" s="130"/>
      <c r="G213" s="130"/>
      <c r="H213" s="130"/>
      <c r="I213" s="158">
        <v>15</v>
      </c>
      <c r="J213" s="129"/>
      <c r="K213" s="130"/>
      <c r="L213" s="130"/>
      <c r="M213" s="130"/>
      <c r="N213" s="130"/>
      <c r="O213" s="158"/>
      <c r="P213" s="129">
        <v>1</v>
      </c>
      <c r="Q213" s="131">
        <v>1</v>
      </c>
      <c r="R213" s="314">
        <f t="shared" si="13"/>
        <v>2</v>
      </c>
      <c r="S213" s="315">
        <v>1.5</v>
      </c>
      <c r="T213" s="316">
        <v>0.5</v>
      </c>
      <c r="U213" s="241" t="s">
        <v>99</v>
      </c>
      <c r="V213" s="135"/>
      <c r="W213" s="90"/>
      <c r="X213" s="90"/>
    </row>
    <row r="214" spans="1:22" ht="12.75" customHeight="1">
      <c r="A214" s="438"/>
      <c r="B214" s="419" t="s">
        <v>40</v>
      </c>
      <c r="C214" s="317">
        <f>SUM(C194:C203,C207:C213)</f>
        <v>1510</v>
      </c>
      <c r="D214" s="346">
        <f>SUM(D194:D213)</f>
        <v>84</v>
      </c>
      <c r="E214" s="352">
        <f>SUM(E194:E213)</f>
        <v>101</v>
      </c>
      <c r="F214" s="352">
        <f>SUM(F194:F213)</f>
        <v>86</v>
      </c>
      <c r="G214" s="3"/>
      <c r="H214" s="3"/>
      <c r="I214" s="411">
        <f>SUM(I194:I213)</f>
        <v>379</v>
      </c>
      <c r="J214" s="346">
        <f>SUM(J194:J203)</f>
        <v>0</v>
      </c>
      <c r="K214" s="318" t="s">
        <v>173</v>
      </c>
      <c r="L214" s="352">
        <f>SUM(L194:L203)</f>
        <v>0</v>
      </c>
      <c r="M214" s="352">
        <f>SUM(M194:M213)</f>
        <v>6</v>
      </c>
      <c r="N214" s="352">
        <f>SUM(N194:N213)</f>
        <v>510</v>
      </c>
      <c r="O214" s="319">
        <f>SUM(O203+O207)</f>
        <v>339</v>
      </c>
      <c r="P214" s="346">
        <f>SUM(P194:P213)</f>
        <v>7</v>
      </c>
      <c r="Q214" s="411">
        <f>SUM(Q194:Q213)</f>
        <v>53</v>
      </c>
      <c r="R214" s="349">
        <f>SUM(R194:R213)</f>
        <v>60</v>
      </c>
      <c r="S214" s="346">
        <f>SUM(S194:S213)</f>
        <v>32</v>
      </c>
      <c r="T214" s="411">
        <f>SUM(T194:T213)</f>
        <v>28</v>
      </c>
      <c r="U214" s="320"/>
      <c r="V214" s="321"/>
    </row>
    <row r="215" spans="1:22" ht="12.75" customHeight="1">
      <c r="A215" s="439"/>
      <c r="B215" s="420"/>
      <c r="C215" s="232">
        <f>SUM(C194:C201,C204,C207:C213)</f>
        <v>1510</v>
      </c>
      <c r="D215" s="347"/>
      <c r="E215" s="353"/>
      <c r="F215" s="353"/>
      <c r="G215" s="322"/>
      <c r="H215" s="322"/>
      <c r="I215" s="412"/>
      <c r="J215" s="347"/>
      <c r="K215" s="323" t="s">
        <v>174</v>
      </c>
      <c r="L215" s="353"/>
      <c r="M215" s="353"/>
      <c r="N215" s="353"/>
      <c r="O215" s="324">
        <f>SUM(O204+O207)</f>
        <v>334</v>
      </c>
      <c r="P215" s="347"/>
      <c r="Q215" s="412"/>
      <c r="R215" s="350"/>
      <c r="S215" s="347"/>
      <c r="T215" s="412"/>
      <c r="U215" s="325"/>
      <c r="V215" s="326"/>
    </row>
    <row r="216" spans="1:22" ht="16.5" customHeight="1" thickBot="1">
      <c r="A216" s="440"/>
      <c r="B216" s="421"/>
      <c r="C216" s="327">
        <f>SUM(C194:C201,C205,C207:C213)</f>
        <v>1510</v>
      </c>
      <c r="D216" s="348"/>
      <c r="E216" s="354"/>
      <c r="F216" s="354"/>
      <c r="G216" s="328"/>
      <c r="H216" s="328"/>
      <c r="I216" s="413"/>
      <c r="J216" s="348"/>
      <c r="K216" s="329" t="s">
        <v>175</v>
      </c>
      <c r="L216" s="354"/>
      <c r="M216" s="354"/>
      <c r="N216" s="354"/>
      <c r="O216" s="330">
        <f>SUM(O205+O207)</f>
        <v>319</v>
      </c>
      <c r="P216" s="348"/>
      <c r="Q216" s="413"/>
      <c r="R216" s="351"/>
      <c r="S216" s="348"/>
      <c r="T216" s="413"/>
      <c r="U216" s="355"/>
      <c r="V216" s="356"/>
    </row>
    <row r="217" spans="1:22" ht="14.25">
      <c r="A217" s="331"/>
      <c r="B217" s="332"/>
      <c r="C217" s="277"/>
      <c r="D217" s="277"/>
      <c r="E217" s="277"/>
      <c r="F217" s="277"/>
      <c r="G217" s="277"/>
      <c r="H217" s="277"/>
      <c r="I217" s="277"/>
      <c r="J217" s="276"/>
      <c r="K217" s="333"/>
      <c r="L217" s="277"/>
      <c r="M217" s="277"/>
      <c r="N217" s="277"/>
      <c r="O217" s="277"/>
      <c r="P217" s="277"/>
      <c r="Q217" s="277"/>
      <c r="R217" s="334"/>
      <c r="S217" s="277"/>
      <c r="T217" s="277"/>
      <c r="U217" s="277"/>
      <c r="V217" s="277"/>
    </row>
    <row r="218" spans="3:22" ht="14.25">
      <c r="C218" s="277" t="s">
        <v>116</v>
      </c>
      <c r="D218" s="433" t="s">
        <v>117</v>
      </c>
      <c r="E218" s="433"/>
      <c r="F218" s="433"/>
      <c r="G218" s="433"/>
      <c r="H218" s="433"/>
      <c r="I218" s="433"/>
      <c r="J218" s="433"/>
      <c r="K218" s="433"/>
      <c r="L218" s="277"/>
      <c r="M218" s="277"/>
      <c r="N218" s="277"/>
      <c r="O218" s="277"/>
      <c r="P218" s="277"/>
      <c r="Q218" s="277"/>
      <c r="R218" s="334"/>
      <c r="S218" s="277"/>
      <c r="T218" s="277"/>
      <c r="U218" s="277"/>
      <c r="V218" s="277"/>
    </row>
  </sheetData>
  <sheetProtection/>
  <mergeCells count="102">
    <mergeCell ref="A214:A216"/>
    <mergeCell ref="D214:D216"/>
    <mergeCell ref="F114:M114"/>
    <mergeCell ref="F148:K148"/>
    <mergeCell ref="A33:V33"/>
    <mergeCell ref="U110:V110"/>
    <mergeCell ref="E147:L147"/>
    <mergeCell ref="F113:M113"/>
    <mergeCell ref="D151:I152"/>
    <mergeCell ref="C190:C192"/>
    <mergeCell ref="D218:K218"/>
    <mergeCell ref="I214:I216"/>
    <mergeCell ref="A74:A76"/>
    <mergeCell ref="C74:C76"/>
    <mergeCell ref="F72:K72"/>
    <mergeCell ref="A30:A32"/>
    <mergeCell ref="A151:A153"/>
    <mergeCell ref="C151:C153"/>
    <mergeCell ref="D190:I191"/>
    <mergeCell ref="J190:O191"/>
    <mergeCell ref="F28:K28"/>
    <mergeCell ref="D30:I31"/>
    <mergeCell ref="B74:B76"/>
    <mergeCell ref="J30:O31"/>
    <mergeCell ref="N24:S24"/>
    <mergeCell ref="P74:T75"/>
    <mergeCell ref="B30:B32"/>
    <mergeCell ref="F71:K71"/>
    <mergeCell ref="D74:I75"/>
    <mergeCell ref="B5:U5"/>
    <mergeCell ref="B7:U7"/>
    <mergeCell ref="F27:K27"/>
    <mergeCell ref="G14:K14"/>
    <mergeCell ref="E26:M26"/>
    <mergeCell ref="P30:T31"/>
    <mergeCell ref="B18:C18"/>
    <mergeCell ref="B8:U8"/>
    <mergeCell ref="C30:C32"/>
    <mergeCell ref="G20:L20"/>
    <mergeCell ref="B190:B192"/>
    <mergeCell ref="A154:V154"/>
    <mergeCell ref="U190:V191"/>
    <mergeCell ref="A190:A192"/>
    <mergeCell ref="J74:O75"/>
    <mergeCell ref="B214:B216"/>
    <mergeCell ref="J151:O152"/>
    <mergeCell ref="N214:N216"/>
    <mergeCell ref="E214:E216"/>
    <mergeCell ref="F214:F216"/>
    <mergeCell ref="B151:B153"/>
    <mergeCell ref="I203:I205"/>
    <mergeCell ref="B116:B118"/>
    <mergeCell ref="C116:C118"/>
    <mergeCell ref="P188:Q188"/>
    <mergeCell ref="T214:T216"/>
    <mergeCell ref="S203:S205"/>
    <mergeCell ref="S214:S216"/>
    <mergeCell ref="Q214:Q216"/>
    <mergeCell ref="E186:L186"/>
    <mergeCell ref="U183:V183"/>
    <mergeCell ref="P72:Q72"/>
    <mergeCell ref="P190:T191"/>
    <mergeCell ref="Q203:Q205"/>
    <mergeCell ref="U74:V75"/>
    <mergeCell ref="P149:Q149"/>
    <mergeCell ref="V161:V163"/>
    <mergeCell ref="R203:R205"/>
    <mergeCell ref="V84:V97"/>
    <mergeCell ref="T203:T205"/>
    <mergeCell ref="F112:M112"/>
    <mergeCell ref="V123:V127"/>
    <mergeCell ref="A116:A118"/>
    <mergeCell ref="J116:O117"/>
    <mergeCell ref="M214:M216"/>
    <mergeCell ref="D193:V193"/>
    <mergeCell ref="E203:E205"/>
    <mergeCell ref="V165:V167"/>
    <mergeCell ref="F187:K187"/>
    <mergeCell ref="F188:K188"/>
    <mergeCell ref="O1:W1"/>
    <mergeCell ref="G15:J15"/>
    <mergeCell ref="O2:W2"/>
    <mergeCell ref="P114:Q114"/>
    <mergeCell ref="V129:V136"/>
    <mergeCell ref="P28:Q28"/>
    <mergeCell ref="U30:V31"/>
    <mergeCell ref="U68:V68"/>
    <mergeCell ref="B4:U4"/>
    <mergeCell ref="A77:V77"/>
    <mergeCell ref="F149:K149"/>
    <mergeCell ref="D116:I117"/>
    <mergeCell ref="P151:T152"/>
    <mergeCell ref="U145:V145"/>
    <mergeCell ref="P116:T117"/>
    <mergeCell ref="U151:V152"/>
    <mergeCell ref="U116:V117"/>
    <mergeCell ref="V203:V205"/>
    <mergeCell ref="P214:P216"/>
    <mergeCell ref="R214:R216"/>
    <mergeCell ref="J214:J216"/>
    <mergeCell ref="L214:L216"/>
    <mergeCell ref="U216:V216"/>
  </mergeCells>
  <printOptions/>
  <pageMargins left="0.2362204724409449" right="0.2362204724409449" top="0.7480314960629921" bottom="0.15748031496062992" header="0.31496062992125984" footer="0.31496062992125984"/>
  <pageSetup fitToHeight="0" fitToWidth="1" horizontalDpi="600" verticalDpi="600" orientation="landscape" paperSize="9" scale="49" r:id="rId1"/>
  <rowBreaks count="5" manualBreakCount="5">
    <brk id="25" max="255" man="1"/>
    <brk id="69" max="255" man="1"/>
    <brk id="111" max="23" man="1"/>
    <brk id="146" max="23" man="1"/>
    <brk id="18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</dc:creator>
  <cp:keywords/>
  <dc:description/>
  <cp:lastModifiedBy>User</cp:lastModifiedBy>
  <cp:lastPrinted>2021-10-25T09:39:02Z</cp:lastPrinted>
  <dcterms:created xsi:type="dcterms:W3CDTF">2016-05-13T09:23:27Z</dcterms:created>
  <dcterms:modified xsi:type="dcterms:W3CDTF">2022-09-29T12:03:35Z</dcterms:modified>
  <cp:category/>
  <cp:version/>
  <cp:contentType/>
  <cp:contentStatus/>
</cp:coreProperties>
</file>