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I,II,III" sheetId="1" r:id="rId1"/>
    <sheet name="rok II" sheetId="2" state="hidden" r:id="rId2"/>
    <sheet name="rok III" sheetId="3" state="hidden" r:id="rId3"/>
    <sheet name="Arkusz1" sheetId="4" state="hidden" r:id="rId4"/>
  </sheets>
  <definedNames>
    <definedName name="_xlnm.Print_Area" localSheetId="0">'I,II,III'!$A$1:$AI$110</definedName>
    <definedName name="_xlnm.Print_Area" localSheetId="1">'rok II'!$A$1:$X$3</definedName>
    <definedName name="_xlnm.Print_Area" localSheetId="2">'rok III'!#REF!</definedName>
  </definedNames>
  <calcPr fullCalcOnLoad="1"/>
</workbook>
</file>

<file path=xl/sharedStrings.xml><?xml version="1.0" encoding="utf-8"?>
<sst xmlns="http://schemas.openxmlformats.org/spreadsheetml/2006/main" count="330" uniqueCount="129">
  <si>
    <t>Lp</t>
  </si>
  <si>
    <t>Przedmioty</t>
  </si>
  <si>
    <t>E</t>
  </si>
  <si>
    <t>Fizjologia</t>
  </si>
  <si>
    <t>Z</t>
  </si>
  <si>
    <t>Mikrobiologia i parazytologia</t>
  </si>
  <si>
    <t>Socjologia</t>
  </si>
  <si>
    <t>Pedagogika</t>
  </si>
  <si>
    <t>Dietetyka</t>
  </si>
  <si>
    <t>Neonatologia i opieka neonatologiczna</t>
  </si>
  <si>
    <t>rok akadem. 2010/2011</t>
  </si>
  <si>
    <t>Zdrowie publiczne</t>
  </si>
  <si>
    <t xml:space="preserve">   Wydział Nauk o Zdrowiu AM we Wrocławiu</t>
  </si>
  <si>
    <t xml:space="preserve">   PLAN KSZTAŁCENIA - studia I stopnia stacjonarne</t>
  </si>
  <si>
    <t>Ginekologia i opieka ginekologiczna</t>
  </si>
  <si>
    <t>Patologia</t>
  </si>
  <si>
    <t>Choroby wewnętrzne</t>
  </si>
  <si>
    <t>Chirurgia</t>
  </si>
  <si>
    <t>Podstawowa opieka zdrowotna</t>
  </si>
  <si>
    <t>Pediatria i pielęgniarstwo pediatryczne</t>
  </si>
  <si>
    <r>
      <t xml:space="preserve">   KIERUNEK: </t>
    </r>
    <r>
      <rPr>
        <b/>
        <sz val="10"/>
        <color indexed="10"/>
        <rFont val="Arial"/>
        <family val="2"/>
      </rPr>
      <t>Położnictwo</t>
    </r>
    <r>
      <rPr>
        <b/>
        <sz val="10"/>
        <rFont val="Arial"/>
        <family val="2"/>
      </rPr>
      <t xml:space="preserve">                                                                             ROK II</t>
    </r>
  </si>
  <si>
    <t>Anestezjologia i stany zagrożenia życia</t>
  </si>
  <si>
    <t>Psychiatria</t>
  </si>
  <si>
    <t>Radiologia</t>
  </si>
  <si>
    <t>Rehabilitacja w położnictwie, neonatologii i ginekologii</t>
  </si>
  <si>
    <t>ECTS</t>
  </si>
  <si>
    <t>-</t>
  </si>
  <si>
    <t>semestr I</t>
  </si>
  <si>
    <t>semestr II</t>
  </si>
  <si>
    <t>sem.</t>
  </si>
  <si>
    <t>Podstawy opieki położniczej</t>
  </si>
  <si>
    <t xml:space="preserve">Położnictwo i opieka położnicza </t>
  </si>
  <si>
    <t>Badanie fizykalne</t>
  </si>
  <si>
    <t>Położnictwo i  opieka położnicza</t>
  </si>
  <si>
    <t>Techniki położnicze i prowadzenie porodu</t>
  </si>
  <si>
    <t>R  A  Z  E  M:</t>
  </si>
  <si>
    <t>Praktyka zawodowa</t>
  </si>
  <si>
    <t>Samokształcenie</t>
  </si>
  <si>
    <t xml:space="preserve">Promocja zdrowia </t>
  </si>
  <si>
    <t>Forma zaliczenia zajęć</t>
  </si>
  <si>
    <t xml:space="preserve">   O G Ó Ł E M:          </t>
  </si>
  <si>
    <t>Z/o</t>
  </si>
  <si>
    <t>Ra-    zem</t>
  </si>
  <si>
    <t>Ra-zem</t>
  </si>
  <si>
    <t>sem. I</t>
  </si>
  <si>
    <t>sem. II</t>
  </si>
  <si>
    <t>Z (E po III r.)</t>
  </si>
  <si>
    <t>Łączna liczba godzin</t>
  </si>
  <si>
    <t>praktyki zawodowe</t>
  </si>
  <si>
    <t>Z (E po II r.)</t>
  </si>
  <si>
    <t xml:space="preserve">ECTS ZP </t>
  </si>
  <si>
    <t>ECTS PZ</t>
  </si>
  <si>
    <t>Embriologia i genetyka</t>
  </si>
  <si>
    <t>semestr III</t>
  </si>
  <si>
    <t>semestr IV</t>
  </si>
  <si>
    <t>semestr V</t>
  </si>
  <si>
    <t>semestr VI</t>
  </si>
  <si>
    <t>zajęcia praktyczne</t>
  </si>
  <si>
    <t xml:space="preserve"> ZP </t>
  </si>
  <si>
    <t>PZ</t>
  </si>
  <si>
    <t>sem. III</t>
  </si>
  <si>
    <t>sem. IV</t>
  </si>
  <si>
    <t>sem. V</t>
  </si>
  <si>
    <t>sem. VI</t>
  </si>
  <si>
    <t xml:space="preserve">prakt. zaw. </t>
  </si>
  <si>
    <t>Z/0</t>
  </si>
  <si>
    <t>Podstawy ratownictwa medycznego</t>
  </si>
  <si>
    <t>Język angielski</t>
  </si>
  <si>
    <t>Śląski Uniwersytet Medyczny w Katowicach</t>
  </si>
  <si>
    <t>bez nauczyciela</t>
  </si>
  <si>
    <t xml:space="preserve">Biochemia i biofizyka </t>
  </si>
  <si>
    <t xml:space="preserve">Anatomia </t>
  </si>
  <si>
    <t xml:space="preserve">Farmakologia </t>
  </si>
  <si>
    <t xml:space="preserve">Psychologia </t>
  </si>
  <si>
    <t>BHP</t>
  </si>
  <si>
    <t>Badania naukowe w położnictwie</t>
  </si>
  <si>
    <t>Przygotow. do egz. dyplomowego - sem. lic.</t>
  </si>
  <si>
    <t xml:space="preserve">ćw. </t>
  </si>
  <si>
    <t>h</t>
  </si>
  <si>
    <t xml:space="preserve"> ECTS </t>
  </si>
  <si>
    <t>zaj.  prakt.</t>
  </si>
  <si>
    <t>E (OSCE)</t>
  </si>
  <si>
    <t xml:space="preserve">w tym: </t>
  </si>
  <si>
    <t>z/o</t>
  </si>
  <si>
    <t>Etyka zawodu położnej</t>
  </si>
  <si>
    <t>Organizacja pracy położnej</t>
  </si>
  <si>
    <t>Zakażenia szpitalne</t>
  </si>
  <si>
    <t xml:space="preserve">Wychowanie fizyczne  </t>
  </si>
  <si>
    <t>Wychowanie fizyczne</t>
  </si>
  <si>
    <t xml:space="preserve">Wychowanie fizyczne </t>
  </si>
  <si>
    <t>Z/egz. Lic.</t>
  </si>
  <si>
    <t xml:space="preserve">ECTS </t>
  </si>
  <si>
    <t>ECTS teoria</t>
  </si>
  <si>
    <t>Prawo medyczne</t>
  </si>
  <si>
    <t>NA KIERUNKU: P O Ł O Ż N I C T W O</t>
  </si>
  <si>
    <t xml:space="preserve">Studia stacjonarne       3 - letnie / 6 semestrów /              </t>
  </si>
  <si>
    <r>
      <t xml:space="preserve">Program studiów I stopnia            </t>
    </r>
    <r>
      <rPr>
        <b/>
        <sz val="22"/>
        <rFont val="Arial Black"/>
        <family val="2"/>
      </rPr>
      <t xml:space="preserve">  </t>
    </r>
  </si>
  <si>
    <t>Łącznie z BHP</t>
  </si>
  <si>
    <t>profil praktyczny</t>
  </si>
  <si>
    <t>ECTS  e-l</t>
  </si>
  <si>
    <t>Przedmiot do wyboru:                                    1. Język migowy                                                           2. Współpraca w zespołach opieki zdrowotnej</t>
  </si>
  <si>
    <t xml:space="preserve">ECTS e-l </t>
  </si>
  <si>
    <t xml:space="preserve">   O G Ó Ł E M (bez BHP):          </t>
  </si>
  <si>
    <t xml:space="preserve"> wykłady e-learning</t>
  </si>
  <si>
    <t>ECTS sym.</t>
  </si>
  <si>
    <t>sym.ECTS</t>
  </si>
  <si>
    <t>sym. ECTS</t>
  </si>
  <si>
    <t xml:space="preserve">II r.  </t>
  </si>
  <si>
    <t xml:space="preserve">I r.   </t>
  </si>
  <si>
    <t xml:space="preserve">III r.  </t>
  </si>
  <si>
    <t>2022/2022</t>
  </si>
  <si>
    <t>2023/2024</t>
  </si>
  <si>
    <t>System informacji w ochronie zdrowia</t>
  </si>
  <si>
    <t>ćw. kliniczne</t>
  </si>
  <si>
    <t>e-leraning</t>
  </si>
  <si>
    <t>Wykłady</t>
  </si>
  <si>
    <t>godziny kontaktowe</t>
  </si>
  <si>
    <t>POL  Cykl kształcenia 2022 - 2025</t>
  </si>
  <si>
    <t>2024/2025</t>
  </si>
  <si>
    <t>ROK I    2022/2023                POL</t>
  </si>
  <si>
    <t>ROK II           2023/2024                POL</t>
  </si>
  <si>
    <t>ROK III          2024/2025           POL</t>
  </si>
  <si>
    <t>w tym zajęcia praktyczne i w sym. med. WW</t>
  </si>
  <si>
    <t>zajecia praktyczne</t>
  </si>
  <si>
    <t>liczba godzin w grupach A, B, C, D (bez ZP i PZ)</t>
  </si>
  <si>
    <t>sym. med.(NW)</t>
  </si>
  <si>
    <t>w war. symulow. (WW)</t>
  </si>
  <si>
    <t>Zatwierdziła Wydziałowa Komisja Programowa                                                      dla Kierunku Położnictwo                                                               12.04.2022 r.</t>
  </si>
  <si>
    <t>STANDARD z dn. 23.04.2021 r. (t.j. Dz. U.  2021 poz. 755 z późn. zm.)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</si>
</sst>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-415]dddd\,\ d\ mmmm\ yyyy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"/>
    <numFmt numFmtId="178" formatCode="0.0000"/>
  </numFmts>
  <fonts count="8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9"/>
      <name val="Century Gothic"/>
      <family val="2"/>
    </font>
    <font>
      <sz val="14"/>
      <name val="Arial"/>
      <family val="2"/>
    </font>
    <font>
      <b/>
      <sz val="14"/>
      <name val="Arial Black"/>
      <family val="2"/>
    </font>
    <font>
      <b/>
      <sz val="20"/>
      <name val="Arial"/>
      <family val="2"/>
    </font>
    <font>
      <b/>
      <sz val="18"/>
      <name val="Arial Blac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7"/>
      <name val="7"/>
      <family val="0"/>
    </font>
    <font>
      <sz val="18"/>
      <name val="Arial"/>
      <family val="2"/>
    </font>
    <font>
      <b/>
      <sz val="12"/>
      <name val="Arial Black"/>
      <family val="2"/>
    </font>
    <font>
      <sz val="16"/>
      <name val="Arial Black"/>
      <family val="2"/>
    </font>
    <font>
      <sz val="6"/>
      <name val="Arial"/>
      <family val="2"/>
    </font>
    <font>
      <b/>
      <sz val="11"/>
      <name val="Arial Black"/>
      <family val="2"/>
    </font>
    <font>
      <b/>
      <sz val="22"/>
      <name val="Arial Black"/>
      <family val="2"/>
    </font>
    <font>
      <sz val="22"/>
      <name val="Arial Black"/>
      <family val="2"/>
    </font>
    <font>
      <b/>
      <sz val="24"/>
      <name val="Arial"/>
      <family val="2"/>
    </font>
    <font>
      <b/>
      <sz val="10"/>
      <name val="Arial Black"/>
      <family val="2"/>
    </font>
    <font>
      <b/>
      <sz val="20"/>
      <name val="Arial Black"/>
      <family val="2"/>
    </font>
    <font>
      <sz val="20"/>
      <name val="Arial"/>
      <family val="2"/>
    </font>
    <font>
      <b/>
      <sz val="15"/>
      <name val="Arial Black"/>
      <family val="2"/>
    </font>
    <font>
      <b/>
      <sz val="9"/>
      <name val="Century Gothic"/>
      <family val="2"/>
    </font>
    <font>
      <sz val="18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ck"/>
      <right style="medium"/>
      <top style="double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8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6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locked="0"/>
    </xf>
    <xf numFmtId="0" fontId="3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12" fillId="32" borderId="14" xfId="0" applyFont="1" applyFill="1" applyBorder="1" applyAlignment="1">
      <alignment horizontal="center" vertical="center" wrapText="1"/>
    </xf>
    <xf numFmtId="0" fontId="46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3" fillId="32" borderId="17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vertical="center" wrapText="1"/>
    </xf>
    <xf numFmtId="0" fontId="65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8" fillId="32" borderId="0" xfId="0" applyFont="1" applyFill="1" applyBorder="1" applyAlignment="1" applyProtection="1">
      <alignment vertical="center"/>
      <protection locked="0"/>
    </xf>
    <xf numFmtId="0" fontId="39" fillId="32" borderId="0" xfId="0" applyFont="1" applyFill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 applyProtection="1">
      <alignment vertical="center"/>
      <protection locked="0"/>
    </xf>
    <xf numFmtId="0" fontId="21" fillId="32" borderId="0" xfId="0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0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left" vertical="center"/>
    </xf>
    <xf numFmtId="0" fontId="19" fillId="32" borderId="0" xfId="0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vertical="center"/>
      <protection locked="0"/>
    </xf>
    <xf numFmtId="0" fontId="28" fillId="32" borderId="0" xfId="0" applyFont="1" applyFill="1" applyBorder="1" applyAlignment="1">
      <alignment vertical="center"/>
    </xf>
    <xf numFmtId="0" fontId="42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 applyProtection="1">
      <alignment vertical="center" wrapText="1"/>
      <protection locked="0"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7" fillId="32" borderId="0" xfId="0" applyFont="1" applyFill="1" applyBorder="1" applyAlignment="1" applyProtection="1">
      <alignment horizontal="center" vertical="center" wrapText="1"/>
      <protection locked="0"/>
    </xf>
    <xf numFmtId="0" fontId="19" fillId="32" borderId="0" xfId="0" applyFont="1" applyFill="1" applyBorder="1" applyAlignment="1" applyProtection="1">
      <alignment horizontal="center" vertical="center" wrapText="1"/>
      <protection locked="0"/>
    </xf>
    <xf numFmtId="0" fontId="27" fillId="32" borderId="0" xfId="0" applyFont="1" applyFill="1" applyBorder="1" applyAlignment="1" applyProtection="1">
      <alignment vertical="center" wrapText="1"/>
      <protection locked="0"/>
    </xf>
    <xf numFmtId="0" fontId="17" fillId="32" borderId="0" xfId="0" applyFont="1" applyFill="1" applyBorder="1" applyAlignment="1" applyProtection="1">
      <alignment horizontal="center" vertical="center" wrapText="1"/>
      <protection locked="0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Border="1" applyAlignment="1" applyProtection="1">
      <alignment horizontal="center" vertical="center" wrapText="1"/>
      <protection locked="0"/>
    </xf>
    <xf numFmtId="0" fontId="40" fillId="32" borderId="0" xfId="0" applyFont="1" applyFill="1" applyBorder="1" applyAlignment="1" applyProtection="1">
      <alignment horizontal="center" vertical="center" wrapText="1"/>
      <protection locked="0"/>
    </xf>
    <xf numFmtId="0" fontId="17" fillId="32" borderId="0" xfId="0" applyFont="1" applyFill="1" applyBorder="1" applyAlignment="1" applyProtection="1">
      <alignment horizontal="right" wrapText="1"/>
      <protection locked="0"/>
    </xf>
    <xf numFmtId="1" fontId="27" fillId="32" borderId="0" xfId="0" applyNumberFormat="1" applyFont="1" applyFill="1" applyBorder="1" applyAlignment="1" applyProtection="1">
      <alignment horizontal="right" wrapText="1"/>
      <protection locked="0"/>
    </xf>
    <xf numFmtId="0" fontId="27" fillId="32" borderId="0" xfId="0" applyFont="1" applyFill="1" applyBorder="1" applyAlignment="1" applyProtection="1">
      <alignment horizontal="left" wrapText="1"/>
      <protection locked="0"/>
    </xf>
    <xf numFmtId="1" fontId="18" fillId="32" borderId="0" xfId="0" applyNumberFormat="1" applyFont="1" applyFill="1" applyBorder="1" applyAlignment="1" applyProtection="1">
      <alignment horizontal="right" wrapText="1"/>
      <protection locked="0"/>
    </xf>
    <xf numFmtId="0" fontId="17" fillId="32" borderId="0" xfId="0" applyFont="1" applyFill="1" applyBorder="1" applyAlignment="1" applyProtection="1">
      <alignment horizontal="left" wrapText="1"/>
      <protection locked="0"/>
    </xf>
    <xf numFmtId="0" fontId="17" fillId="32" borderId="0" xfId="0" applyFont="1" applyFill="1" applyBorder="1" applyAlignment="1" applyProtection="1">
      <alignment horizontal="left" wrapText="1"/>
      <protection locked="0"/>
    </xf>
    <xf numFmtId="0" fontId="43" fillId="32" borderId="0" xfId="0" applyFont="1" applyFill="1" applyBorder="1" applyAlignment="1" applyProtection="1">
      <alignment horizontal="center" wrapText="1"/>
      <protection locked="0"/>
    </xf>
    <xf numFmtId="0" fontId="33" fillId="32" borderId="0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21" fillId="32" borderId="0" xfId="0" applyFont="1" applyFill="1" applyAlignment="1">
      <alignment horizontal="right" vertical="center"/>
    </xf>
    <xf numFmtId="166" fontId="0" fillId="32" borderId="0" xfId="0" applyNumberFormat="1" applyFont="1" applyFill="1" applyAlignment="1">
      <alignment vertical="center"/>
    </xf>
    <xf numFmtId="0" fontId="0" fillId="32" borderId="0" xfId="0" applyFont="1" applyFill="1" applyBorder="1" applyAlignment="1" applyProtection="1">
      <alignment vertical="center" wrapText="1"/>
      <protection locked="0"/>
    </xf>
    <xf numFmtId="0" fontId="0" fillId="32" borderId="0" xfId="0" applyFont="1" applyFill="1" applyBorder="1" applyAlignment="1" applyProtection="1">
      <alignment vertical="center" wrapText="1"/>
      <protection locked="0"/>
    </xf>
    <xf numFmtId="0" fontId="21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21" fillId="32" borderId="0" xfId="0" applyFont="1" applyFill="1" applyBorder="1" applyAlignment="1" applyProtection="1">
      <alignment horizontal="right" vertical="center" wrapText="1"/>
      <protection locked="0"/>
    </xf>
    <xf numFmtId="1" fontId="21" fillId="32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32" borderId="0" xfId="0" applyFont="1" applyFill="1" applyBorder="1" applyAlignment="1" applyProtection="1">
      <alignment horizontal="left" vertical="center" wrapText="1"/>
      <protection locked="0"/>
    </xf>
    <xf numFmtId="0" fontId="21" fillId="32" borderId="0" xfId="0" applyFont="1" applyFill="1" applyBorder="1" applyAlignment="1" applyProtection="1">
      <alignment horizontal="right" vertical="center" wrapText="1"/>
      <protection locked="0"/>
    </xf>
    <xf numFmtId="0" fontId="0" fillId="32" borderId="0" xfId="0" applyFont="1" applyFill="1" applyBorder="1" applyAlignment="1" applyProtection="1">
      <alignment horizontal="right" vertical="center" wrapText="1"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  <xf numFmtId="0" fontId="21" fillId="32" borderId="0" xfId="0" applyFont="1" applyFill="1" applyAlignment="1">
      <alignment vertical="center"/>
    </xf>
    <xf numFmtId="0" fontId="17" fillId="32" borderId="0" xfId="0" applyFont="1" applyFill="1" applyBorder="1" applyAlignment="1" applyProtection="1">
      <alignment vertical="center" wrapText="1"/>
      <protection locked="0"/>
    </xf>
    <xf numFmtId="0" fontId="20" fillId="32" borderId="0" xfId="0" applyFont="1" applyFill="1" applyBorder="1" applyAlignment="1" applyProtection="1">
      <alignment horizontal="left" vertical="center" wrapText="1"/>
      <protection locked="0"/>
    </xf>
    <xf numFmtId="0" fontId="20" fillId="32" borderId="0" xfId="0" applyFont="1" applyFill="1" applyAlignment="1">
      <alignment vertical="center" wrapText="1"/>
    </xf>
    <xf numFmtId="0" fontId="19" fillId="32" borderId="0" xfId="0" applyFont="1" applyFill="1" applyBorder="1" applyAlignment="1" applyProtection="1">
      <alignment horizontal="center" vertical="center" wrapText="1"/>
      <protection locked="0"/>
    </xf>
    <xf numFmtId="0" fontId="18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top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vertical="top"/>
    </xf>
    <xf numFmtId="0" fontId="0" fillId="32" borderId="0" xfId="0" applyFont="1" applyFill="1" applyAlignment="1">
      <alignment vertical="top"/>
    </xf>
    <xf numFmtId="0" fontId="0" fillId="32" borderId="0" xfId="0" applyFont="1" applyFill="1" applyBorder="1" applyAlignment="1" applyProtection="1">
      <alignment horizontal="right" vertical="top" wrapText="1"/>
      <protection locked="0"/>
    </xf>
    <xf numFmtId="0" fontId="0" fillId="32" borderId="0" xfId="0" applyFont="1" applyFill="1" applyBorder="1" applyAlignment="1" applyProtection="1">
      <alignment horizontal="left" vertical="top" wrapText="1"/>
      <protection locked="0"/>
    </xf>
    <xf numFmtId="0" fontId="0" fillId="32" borderId="0" xfId="0" applyFont="1" applyFill="1" applyBorder="1" applyAlignment="1" applyProtection="1">
      <alignment horizontal="left" vertical="top" wrapText="1"/>
      <protection locked="0"/>
    </xf>
    <xf numFmtId="0" fontId="21" fillId="32" borderId="0" xfId="0" applyFont="1" applyFill="1" applyBorder="1" applyAlignment="1" applyProtection="1">
      <alignment vertical="center" wrapText="1"/>
      <protection locked="0"/>
    </xf>
    <xf numFmtId="0" fontId="33" fillId="32" borderId="0" xfId="0" applyFont="1" applyFill="1" applyBorder="1" applyAlignment="1">
      <alignment vertical="center"/>
    </xf>
    <xf numFmtId="0" fontId="25" fillId="32" borderId="0" xfId="0" applyFont="1" applyFill="1" applyBorder="1" applyAlignment="1" applyProtection="1">
      <alignment vertical="center" wrapText="1"/>
      <protection locked="0"/>
    </xf>
    <xf numFmtId="0" fontId="18" fillId="32" borderId="0" xfId="0" applyFont="1" applyFill="1" applyBorder="1" applyAlignment="1" applyProtection="1">
      <alignment vertical="center"/>
      <protection locked="0"/>
    </xf>
    <xf numFmtId="2" fontId="0" fillId="32" borderId="0" xfId="0" applyNumberFormat="1" applyFont="1" applyFill="1" applyAlignment="1">
      <alignment horizontal="right" vertical="center"/>
    </xf>
    <xf numFmtId="1" fontId="25" fillId="32" borderId="0" xfId="0" applyNumberFormat="1" applyFont="1" applyFill="1" applyBorder="1" applyAlignment="1" applyProtection="1">
      <alignment vertical="center" wrapText="1"/>
      <protection locked="0"/>
    </xf>
    <xf numFmtId="0" fontId="25" fillId="32" borderId="0" xfId="0" applyFont="1" applyFill="1" applyBorder="1" applyAlignment="1" applyProtection="1">
      <alignment horizontal="left" vertical="center" wrapText="1"/>
      <protection locked="0"/>
    </xf>
    <xf numFmtId="0" fontId="18" fillId="32" borderId="0" xfId="0" applyFont="1" applyFill="1" applyBorder="1" applyAlignment="1" applyProtection="1">
      <alignment horizontal="left" vertical="center" wrapText="1"/>
      <protection locked="0"/>
    </xf>
    <xf numFmtId="0" fontId="17" fillId="32" borderId="0" xfId="0" applyFont="1" applyFill="1" applyAlignment="1">
      <alignment vertical="center" wrapText="1"/>
    </xf>
    <xf numFmtId="0" fontId="1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25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 wrapText="1"/>
    </xf>
    <xf numFmtId="0" fontId="18" fillId="32" borderId="0" xfId="0" applyFont="1" applyFill="1" applyBorder="1" applyAlignment="1" applyProtection="1">
      <alignment horizontal="center" vertical="center" wrapText="1"/>
      <protection locked="0"/>
    </xf>
    <xf numFmtId="0" fontId="19" fillId="32" borderId="18" xfId="0" applyFont="1" applyFill="1" applyBorder="1" applyAlignment="1" applyProtection="1">
      <alignment horizontal="center" vertical="center"/>
      <protection locked="0"/>
    </xf>
    <xf numFmtId="0" fontId="19" fillId="32" borderId="19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 wrapText="1"/>
      <protection locked="0"/>
    </xf>
    <xf numFmtId="0" fontId="8" fillId="32" borderId="20" xfId="0" applyFont="1" applyFill="1" applyBorder="1" applyAlignment="1" applyProtection="1">
      <alignment horizontal="center" vertical="center" wrapText="1"/>
      <protection locked="0"/>
    </xf>
    <xf numFmtId="0" fontId="8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0" fontId="6" fillId="32" borderId="22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 applyProtection="1">
      <alignment horizontal="center" vertical="center"/>
      <protection locked="0"/>
    </xf>
    <xf numFmtId="0" fontId="6" fillId="32" borderId="24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8" fillId="32" borderId="26" xfId="0" applyFont="1" applyFill="1" applyBorder="1" applyAlignment="1" applyProtection="1">
      <alignment horizontal="center" vertical="center" wrapText="1"/>
      <protection locked="0"/>
    </xf>
    <xf numFmtId="0" fontId="8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8" fillId="32" borderId="16" xfId="0" applyFont="1" applyFill="1" applyBorder="1" applyAlignment="1" applyProtection="1">
      <alignment horizontal="center" vertical="center" wrapText="1"/>
      <protection locked="0"/>
    </xf>
    <xf numFmtId="0" fontId="8" fillId="32" borderId="15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2" fillId="32" borderId="14" xfId="0" applyFont="1" applyFill="1" applyBorder="1" applyAlignment="1" applyProtection="1">
      <alignment horizontal="center" vertical="center" wrapText="1"/>
      <protection locked="0"/>
    </xf>
    <xf numFmtId="0" fontId="21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 wrapText="1"/>
      <protection locked="0"/>
    </xf>
    <xf numFmtId="0" fontId="8" fillId="32" borderId="18" xfId="0" applyFont="1" applyFill="1" applyBorder="1" applyAlignment="1" applyProtection="1">
      <alignment horizontal="center" vertical="center" wrapText="1"/>
      <protection locked="0"/>
    </xf>
    <xf numFmtId="0" fontId="8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16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8" fillId="32" borderId="16" xfId="0" applyFont="1" applyFill="1" applyBorder="1" applyAlignment="1" applyProtection="1">
      <alignment horizontal="center" vertical="center" wrapText="1"/>
      <protection locked="0"/>
    </xf>
    <xf numFmtId="0" fontId="36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horizontal="center" vertical="center" wrapText="1"/>
    </xf>
    <xf numFmtId="0" fontId="16" fillId="32" borderId="32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9" fillId="32" borderId="49" xfId="0" applyFont="1" applyFill="1" applyBorder="1" applyAlignment="1">
      <alignment horizontal="center" vertical="center" wrapText="1"/>
    </xf>
    <xf numFmtId="166" fontId="9" fillId="32" borderId="44" xfId="0" applyNumberFormat="1" applyFont="1" applyFill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 wrapText="1"/>
    </xf>
    <xf numFmtId="0" fontId="12" fillId="32" borderId="51" xfId="0" applyFont="1" applyFill="1" applyBorder="1" applyAlignment="1">
      <alignment horizontal="center" vertical="center" wrapText="1"/>
    </xf>
    <xf numFmtId="0" fontId="9" fillId="32" borderId="52" xfId="0" applyFont="1" applyFill="1" applyBorder="1" applyAlignment="1">
      <alignment horizontal="center" vertical="center" wrapText="1"/>
    </xf>
    <xf numFmtId="0" fontId="16" fillId="32" borderId="53" xfId="0" applyFont="1" applyFill="1" applyBorder="1" applyAlignment="1">
      <alignment horizontal="center" vertical="center" wrapText="1"/>
    </xf>
    <xf numFmtId="0" fontId="16" fillId="32" borderId="5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12" fillId="32" borderId="55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9" fillId="32" borderId="56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center" vertical="center" wrapText="1"/>
    </xf>
    <xf numFmtId="0" fontId="9" fillId="32" borderId="59" xfId="0" applyFont="1" applyFill="1" applyBorder="1" applyAlignment="1">
      <alignment horizontal="center" vertical="center" wrapText="1"/>
    </xf>
    <xf numFmtId="0" fontId="9" fillId="32" borderId="60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2" fontId="11" fillId="32" borderId="22" xfId="0" applyNumberFormat="1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vertical="center" wrapText="1"/>
    </xf>
    <xf numFmtId="1" fontId="37" fillId="32" borderId="63" xfId="0" applyNumberFormat="1" applyFont="1" applyFill="1" applyBorder="1" applyAlignment="1">
      <alignment horizontal="center" vertical="center" wrapText="1"/>
    </xf>
    <xf numFmtId="1" fontId="37" fillId="32" borderId="0" xfId="0" applyNumberFormat="1" applyFont="1" applyFill="1" applyBorder="1" applyAlignment="1">
      <alignment horizontal="center" vertical="center" wrapText="1"/>
    </xf>
    <xf numFmtId="0" fontId="37" fillId="32" borderId="17" xfId="0" applyFont="1" applyFill="1" applyBorder="1" applyAlignment="1">
      <alignment vertical="center" wrapText="1"/>
    </xf>
    <xf numFmtId="2" fontId="37" fillId="32" borderId="63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vertical="center" wrapText="1"/>
    </xf>
    <xf numFmtId="0" fontId="13" fillId="32" borderId="0" xfId="0" applyFont="1" applyFill="1" applyAlignment="1">
      <alignment vertical="center" wrapText="1"/>
    </xf>
    <xf numFmtId="0" fontId="13" fillId="32" borderId="0" xfId="0" applyFont="1" applyFill="1" applyAlignment="1">
      <alignment horizontal="center" vertical="center" wrapText="1"/>
    </xf>
    <xf numFmtId="2" fontId="13" fillId="32" borderId="64" xfId="0" applyNumberFormat="1" applyFont="1" applyFill="1" applyBorder="1" applyAlignment="1">
      <alignment horizontal="center" vertical="center" wrapText="1"/>
    </xf>
    <xf numFmtId="2" fontId="13" fillId="32" borderId="50" xfId="0" applyNumberFormat="1" applyFont="1" applyFill="1" applyBorder="1" applyAlignment="1">
      <alignment horizontal="center" vertical="center" wrapText="1"/>
    </xf>
    <xf numFmtId="2" fontId="13" fillId="32" borderId="65" xfId="0" applyNumberFormat="1" applyFont="1" applyFill="1" applyBorder="1" applyAlignment="1">
      <alignment horizontal="center" vertical="center" wrapText="1"/>
    </xf>
    <xf numFmtId="1" fontId="14" fillId="32" borderId="0" xfId="0" applyNumberFormat="1" applyFont="1" applyFill="1" applyAlignment="1">
      <alignment horizontal="center" vertical="center" wrapText="1"/>
    </xf>
    <xf numFmtId="0" fontId="45" fillId="32" borderId="14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vertical="center" wrapText="1"/>
    </xf>
    <xf numFmtId="0" fontId="12" fillId="32" borderId="23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 applyProtection="1">
      <alignment horizontal="center" vertical="center"/>
      <protection locked="0"/>
    </xf>
    <xf numFmtId="0" fontId="19" fillId="32" borderId="23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27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31" fillId="32" borderId="14" xfId="0" applyFont="1" applyFill="1" applyBorder="1" applyAlignment="1" applyProtection="1">
      <alignment horizontal="center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28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9" fillId="32" borderId="4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23" fillId="32" borderId="45" xfId="0" applyFont="1" applyFill="1" applyBorder="1" applyAlignment="1">
      <alignment horizontal="center" vertical="center" wrapText="1"/>
    </xf>
    <xf numFmtId="0" fontId="16" fillId="32" borderId="50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2" fontId="9" fillId="32" borderId="44" xfId="0" applyNumberFormat="1" applyFont="1" applyFill="1" applyBorder="1" applyAlignment="1">
      <alignment horizontal="center" vertical="center" wrapText="1"/>
    </xf>
    <xf numFmtId="2" fontId="12" fillId="32" borderId="14" xfId="0" applyNumberFormat="1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1" fontId="12" fillId="32" borderId="14" xfId="0" applyNumberFormat="1" applyFont="1" applyFill="1" applyBorder="1" applyAlignment="1">
      <alignment horizontal="center" vertical="center" wrapText="1"/>
    </xf>
    <xf numFmtId="1" fontId="12" fillId="32" borderId="20" xfId="0" applyNumberFormat="1" applyFont="1" applyFill="1" applyBorder="1" applyAlignment="1">
      <alignment horizontal="center" vertical="center" wrapText="1"/>
    </xf>
    <xf numFmtId="166" fontId="37" fillId="32" borderId="66" xfId="0" applyNumberFormat="1" applyFont="1" applyFill="1" applyBorder="1" applyAlignment="1">
      <alignment horizontal="center" vertical="center" wrapText="1"/>
    </xf>
    <xf numFmtId="166" fontId="37" fillId="32" borderId="0" xfId="0" applyNumberFormat="1" applyFont="1" applyFill="1" applyBorder="1" applyAlignment="1">
      <alignment horizontal="center" vertical="center" wrapText="1"/>
    </xf>
    <xf numFmtId="0" fontId="37" fillId="32" borderId="0" xfId="0" applyFont="1" applyFill="1" applyBorder="1" applyAlignment="1">
      <alignment vertical="center" wrapText="1"/>
    </xf>
    <xf numFmtId="1" fontId="12" fillId="32" borderId="0" xfId="0" applyNumberFormat="1" applyFont="1" applyFill="1" applyBorder="1" applyAlignment="1">
      <alignment horizontal="center" vertical="center" wrapText="1"/>
    </xf>
    <xf numFmtId="2" fontId="16" fillId="32" borderId="0" xfId="0" applyNumberFormat="1" applyFont="1" applyFill="1" applyBorder="1" applyAlignment="1">
      <alignment horizontal="center" vertical="center" wrapText="1"/>
    </xf>
    <xf numFmtId="1" fontId="13" fillId="32" borderId="0" xfId="0" applyNumberFormat="1" applyFont="1" applyFill="1" applyBorder="1" applyAlignment="1">
      <alignment vertical="center" wrapText="1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 wrapText="1"/>
      <protection locked="0"/>
    </xf>
    <xf numFmtId="0" fontId="0" fillId="32" borderId="32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16" fillId="32" borderId="67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 wrapText="1"/>
    </xf>
    <xf numFmtId="0" fontId="10" fillId="32" borderId="68" xfId="0" applyFont="1" applyFill="1" applyBorder="1" applyAlignment="1">
      <alignment horizontal="left" vertical="center" wrapText="1"/>
    </xf>
    <xf numFmtId="0" fontId="10" fillId="32" borderId="69" xfId="0" applyFont="1" applyFill="1" applyBorder="1" applyAlignment="1">
      <alignment horizontal="left" vertical="center" wrapText="1"/>
    </xf>
    <xf numFmtId="0" fontId="9" fillId="32" borderId="70" xfId="0" applyFont="1" applyFill="1" applyBorder="1" applyAlignment="1">
      <alignment horizontal="center" vertical="center" wrapText="1"/>
    </xf>
    <xf numFmtId="0" fontId="9" fillId="32" borderId="71" xfId="0" applyFont="1" applyFill="1" applyBorder="1" applyAlignment="1">
      <alignment horizontal="center" vertical="center" wrapText="1"/>
    </xf>
    <xf numFmtId="0" fontId="16" fillId="32" borderId="60" xfId="0" applyFont="1" applyFill="1" applyBorder="1" applyAlignment="1">
      <alignment horizontal="center" vertical="center" wrapText="1"/>
    </xf>
    <xf numFmtId="0" fontId="0" fillId="32" borderId="54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1" fillId="32" borderId="61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10" fillId="32" borderId="21" xfId="0" applyFont="1" applyFill="1" applyBorder="1" applyAlignment="1">
      <alignment horizontal="left" vertical="center" wrapText="1"/>
    </xf>
    <xf numFmtId="0" fontId="16" fillId="32" borderId="58" xfId="0" applyFont="1" applyFill="1" applyBorder="1" applyAlignment="1">
      <alignment horizontal="center" vertical="center" wrapText="1"/>
    </xf>
    <xf numFmtId="0" fontId="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3" xfId="0" applyFont="1" applyFill="1" applyBorder="1" applyAlignment="1">
      <alignment horizontal="left" vertical="center" wrapText="1"/>
    </xf>
    <xf numFmtId="0" fontId="10" fillId="32" borderId="74" xfId="0" applyFont="1" applyFill="1" applyBorder="1" applyAlignment="1">
      <alignment horizontal="left" vertical="center" wrapText="1"/>
    </xf>
    <xf numFmtId="0" fontId="11" fillId="32" borderId="75" xfId="0" applyFont="1" applyFill="1" applyBorder="1" applyAlignment="1">
      <alignment horizontal="center" vertical="center" wrapText="1"/>
    </xf>
    <xf numFmtId="0" fontId="0" fillId="32" borderId="45" xfId="0" applyFont="1" applyFill="1" applyBorder="1" applyAlignment="1">
      <alignment/>
    </xf>
    <xf numFmtId="0" fontId="0" fillId="32" borderId="4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vertical="center" wrapText="1"/>
    </xf>
    <xf numFmtId="2" fontId="37" fillId="32" borderId="66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 applyProtection="1">
      <alignment vertical="center" wrapText="1"/>
      <protection locked="0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1" fontId="12" fillId="32" borderId="22" xfId="0" applyNumberFormat="1" applyFont="1" applyFill="1" applyBorder="1" applyAlignment="1">
      <alignment horizontal="center" vertical="center" wrapText="1"/>
    </xf>
    <xf numFmtId="1" fontId="12" fillId="32" borderId="24" xfId="0" applyNumberFormat="1" applyFont="1" applyFill="1" applyBorder="1" applyAlignment="1">
      <alignment horizontal="center" vertical="center" wrapText="1"/>
    </xf>
    <xf numFmtId="0" fontId="45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7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/>
    </xf>
    <xf numFmtId="0" fontId="35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 horizontal="left" vertical="center"/>
    </xf>
    <xf numFmtId="0" fontId="11" fillId="32" borderId="22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 horizontal="center" vertical="center"/>
    </xf>
    <xf numFmtId="2" fontId="1" fillId="32" borderId="0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 horizontal="center" vertical="center"/>
    </xf>
    <xf numFmtId="2" fontId="0" fillId="32" borderId="0" xfId="0" applyNumberFormat="1" applyFont="1" applyFill="1" applyBorder="1" applyAlignment="1">
      <alignment/>
    </xf>
    <xf numFmtId="166" fontId="1" fillId="32" borderId="0" xfId="0" applyNumberFormat="1" applyFont="1" applyFill="1" applyBorder="1" applyAlignment="1">
      <alignment horizontal="center" vertical="center"/>
    </xf>
    <xf numFmtId="2" fontId="41" fillId="32" borderId="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/>
    </xf>
    <xf numFmtId="1" fontId="34" fillId="32" borderId="0" xfId="0" applyNumberFormat="1" applyFont="1" applyFill="1" applyBorder="1" applyAlignment="1">
      <alignment horizontal="center" vertical="center"/>
    </xf>
    <xf numFmtId="166" fontId="34" fillId="32" borderId="0" xfId="0" applyNumberFormat="1" applyFont="1" applyFill="1" applyBorder="1" applyAlignment="1">
      <alignment horizontal="center" vertical="center"/>
    </xf>
    <xf numFmtId="2" fontId="17" fillId="32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38100</xdr:rowOff>
    </xdr:from>
    <xdr:to>
      <xdr:col>3</xdr:col>
      <xdr:colOff>190500</xdr:colOff>
      <xdr:row>19</xdr:row>
      <xdr:rowOff>19050</xdr:rowOff>
    </xdr:to>
    <xdr:sp>
      <xdr:nvSpPr>
        <xdr:cNvPr id="1" name="Nawias klamrowy zamykający 3"/>
        <xdr:cNvSpPr>
          <a:spLocks/>
        </xdr:cNvSpPr>
      </xdr:nvSpPr>
      <xdr:spPr>
        <a:xfrm>
          <a:off x="2343150" y="3543300"/>
          <a:ext cx="161925" cy="1524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2"/>
  <sheetViews>
    <sheetView tabSelected="1" view="pageBreakPreview" zoomScale="70" zoomScaleNormal="70" zoomScaleSheetLayoutView="70" zoomScalePageLayoutView="90" workbookViewId="0" topLeftCell="A89">
      <selection activeCell="T26" sqref="T26"/>
    </sheetView>
  </sheetViews>
  <sheetFormatPr defaultColWidth="9.140625" defaultRowHeight="12.75"/>
  <cols>
    <col min="1" max="1" width="3.7109375" style="28" customWidth="1"/>
    <col min="2" max="2" width="25.7109375" style="42" customWidth="1"/>
    <col min="3" max="3" width="5.28125" style="42" customWidth="1"/>
    <col min="4" max="4" width="7.421875" style="43" customWidth="1"/>
    <col min="5" max="5" width="7.00390625" style="43" customWidth="1"/>
    <col min="6" max="6" width="6.57421875" style="28" customWidth="1"/>
    <col min="7" max="7" width="5.00390625" style="28" customWidth="1"/>
    <col min="8" max="10" width="4.8515625" style="28" customWidth="1"/>
    <col min="11" max="11" width="4.7109375" style="28" customWidth="1"/>
    <col min="12" max="12" width="6.00390625" style="44" customWidth="1"/>
    <col min="13" max="13" width="6.00390625" style="28" customWidth="1"/>
    <col min="14" max="14" width="7.28125" style="28" customWidth="1"/>
    <col min="15" max="15" width="6.57421875" style="28" customWidth="1"/>
    <col min="16" max="16" width="6.00390625" style="28" customWidth="1"/>
    <col min="17" max="17" width="5.57421875" style="28" customWidth="1"/>
    <col min="18" max="18" width="5.28125" style="28" customWidth="1"/>
    <col min="19" max="19" width="6.28125" style="28" customWidth="1"/>
    <col min="20" max="20" width="9.57421875" style="28" customWidth="1"/>
    <col min="21" max="21" width="7.7109375" style="28" customWidth="1"/>
    <col min="22" max="24" width="5.421875" style="28" customWidth="1"/>
    <col min="25" max="25" width="5.57421875" style="28" customWidth="1"/>
    <col min="26" max="26" width="6.00390625" style="28" customWidth="1"/>
    <col min="27" max="27" width="5.57421875" style="28" customWidth="1"/>
    <col min="28" max="28" width="6.28125" style="28" customWidth="1"/>
    <col min="29" max="29" width="6.421875" style="28" customWidth="1"/>
    <col min="30" max="30" width="6.28125" style="28" customWidth="1"/>
    <col min="31" max="31" width="7.140625" style="28" customWidth="1"/>
    <col min="32" max="32" width="5.7109375" style="28" customWidth="1"/>
    <col min="33" max="33" width="8.57421875" style="28" customWidth="1"/>
    <col min="34" max="34" width="8.28125" style="28" customWidth="1"/>
    <col min="35" max="35" width="8.8515625" style="28" customWidth="1"/>
    <col min="36" max="36" width="14.57421875" style="28" customWidth="1"/>
    <col min="37" max="37" width="22.28125" style="28" customWidth="1"/>
    <col min="38" max="38" width="23.00390625" style="28" customWidth="1"/>
    <col min="39" max="39" width="10.140625" style="28" customWidth="1"/>
    <col min="40" max="40" width="8.28125" style="28" customWidth="1"/>
    <col min="41" max="16384" width="9.140625" style="28" customWidth="1"/>
  </cols>
  <sheetData>
    <row r="1" ht="14.25" customHeight="1" hidden="1"/>
    <row r="2" spans="11:35" ht="28.5" customHeight="1">
      <c r="K2" s="45" t="s">
        <v>117</v>
      </c>
      <c r="X2" s="46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</row>
    <row r="3" spans="1:35" ht="15" customHeight="1">
      <c r="A3" s="47"/>
      <c r="B3" s="48"/>
      <c r="C3" s="48"/>
      <c r="D3" s="36"/>
      <c r="E3" s="36"/>
      <c r="F3" s="47"/>
      <c r="G3" s="47"/>
      <c r="H3" s="47"/>
      <c r="I3" s="47"/>
      <c r="J3" s="47"/>
      <c r="K3" s="47"/>
      <c r="L3" s="49"/>
      <c r="N3" s="50" t="s">
        <v>108</v>
      </c>
      <c r="O3" s="51" t="s">
        <v>110</v>
      </c>
      <c r="P3" s="52"/>
      <c r="Q3" s="53"/>
      <c r="R3" s="52"/>
      <c r="S3" s="52"/>
      <c r="T3" s="52"/>
      <c r="U3" s="52"/>
      <c r="V3" s="52"/>
      <c r="W3" s="52"/>
      <c r="X3" s="54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18" customHeight="1">
      <c r="A4" s="47"/>
      <c r="B4" s="56" t="s">
        <v>98</v>
      </c>
      <c r="C4" s="48"/>
      <c r="D4" s="36"/>
      <c r="E4" s="36"/>
      <c r="F4" s="47"/>
      <c r="G4" s="47"/>
      <c r="H4" s="47"/>
      <c r="I4" s="47"/>
      <c r="J4" s="47"/>
      <c r="K4" s="47"/>
      <c r="L4" s="49"/>
      <c r="M4" s="52"/>
      <c r="N4" s="50" t="s">
        <v>107</v>
      </c>
      <c r="O4" s="57" t="s">
        <v>111</v>
      </c>
      <c r="P4" s="52"/>
      <c r="Q4" s="53"/>
      <c r="R4" s="52"/>
      <c r="S4" s="52"/>
      <c r="T4" s="52"/>
      <c r="U4" s="52"/>
      <c r="V4" s="52"/>
      <c r="W4" s="52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9.5" customHeight="1">
      <c r="A5" s="47"/>
      <c r="B5" s="48"/>
      <c r="C5" s="48"/>
      <c r="D5" s="36"/>
      <c r="E5" s="36"/>
      <c r="F5" s="47"/>
      <c r="G5" s="47"/>
      <c r="H5" s="47"/>
      <c r="I5" s="47"/>
      <c r="J5" s="47"/>
      <c r="K5" s="47"/>
      <c r="L5" s="49"/>
      <c r="M5" s="52"/>
      <c r="N5" s="50" t="s">
        <v>109</v>
      </c>
      <c r="O5" s="57" t="s">
        <v>118</v>
      </c>
      <c r="P5" s="52"/>
      <c r="Q5" s="52"/>
      <c r="R5" s="52"/>
      <c r="S5" s="52"/>
      <c r="T5" s="52"/>
      <c r="U5" s="52"/>
      <c r="V5" s="52"/>
      <c r="W5" s="52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2:35" ht="19.5" customHeight="1">
      <c r="B6" s="58" t="s">
        <v>68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21" customHeight="1">
      <c r="A7" s="59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23.25" customHeight="1">
      <c r="A8" s="59"/>
      <c r="B8" s="60"/>
      <c r="C8" s="60"/>
      <c r="D8" s="60"/>
      <c r="E8" s="60"/>
      <c r="F8" s="60"/>
      <c r="G8" s="60"/>
      <c r="H8" s="60"/>
      <c r="I8" s="60"/>
      <c r="J8" s="58" t="s">
        <v>96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0"/>
      <c r="AC8" s="61"/>
      <c r="AD8" s="61"/>
      <c r="AE8" s="61"/>
      <c r="AF8" s="61"/>
      <c r="AG8" s="60"/>
      <c r="AH8" s="60"/>
      <c r="AI8" s="60"/>
    </row>
    <row r="9" spans="2:35" ht="25.5" customHeight="1">
      <c r="B9" s="60"/>
      <c r="C9" s="60"/>
      <c r="D9" s="60"/>
      <c r="E9" s="60"/>
      <c r="F9" s="60"/>
      <c r="G9" s="60"/>
      <c r="H9" s="60"/>
      <c r="I9" s="6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60"/>
      <c r="AC9" s="61"/>
      <c r="AD9" s="61"/>
      <c r="AE9" s="61"/>
      <c r="AF9" s="61"/>
      <c r="AG9" s="60"/>
      <c r="AH9" s="60"/>
      <c r="AI9" s="60"/>
    </row>
    <row r="10" spans="1:35" ht="27" customHeight="1">
      <c r="A10" s="62"/>
      <c r="B10" s="63"/>
      <c r="C10" s="63"/>
      <c r="D10" s="64"/>
      <c r="E10" s="64"/>
      <c r="F10" s="37"/>
      <c r="G10" s="37"/>
      <c r="J10" s="65" t="s">
        <v>94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C10" s="62"/>
      <c r="AD10" s="62"/>
      <c r="AE10" s="62"/>
      <c r="AF10" s="62"/>
      <c r="AG10" s="62"/>
      <c r="AH10" s="62"/>
      <c r="AI10" s="62"/>
    </row>
    <row r="11" spans="1:35" ht="16.5" customHeight="1">
      <c r="A11" s="66"/>
      <c r="B11" s="63"/>
      <c r="C11" s="63"/>
      <c r="D11" s="64"/>
      <c r="E11" s="64"/>
      <c r="F11" s="37"/>
      <c r="G11" s="37"/>
      <c r="Z11" s="67"/>
      <c r="AA11" s="67"/>
      <c r="AB11" s="67"/>
      <c r="AC11" s="67"/>
      <c r="AD11" s="67"/>
      <c r="AE11" s="67"/>
      <c r="AF11" s="68"/>
      <c r="AG11" s="68"/>
      <c r="AH11" s="66"/>
      <c r="AI11" s="66"/>
    </row>
    <row r="12" spans="1:35" ht="20.25" customHeight="1">
      <c r="A12" s="66"/>
      <c r="B12" s="63"/>
      <c r="C12" s="63"/>
      <c r="D12" s="64"/>
      <c r="E12" s="64"/>
      <c r="F12" s="37"/>
      <c r="G12" s="37"/>
      <c r="J12" s="69" t="s">
        <v>95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ht="19.5" customHeight="1">
      <c r="A13" s="66"/>
      <c r="B13" s="63"/>
      <c r="C13" s="63"/>
      <c r="D13" s="64"/>
      <c r="E13" s="64"/>
      <c r="F13" s="37"/>
      <c r="G13" s="37"/>
      <c r="AC13" s="37"/>
      <c r="AD13" s="37"/>
      <c r="AE13" s="37"/>
      <c r="AF13" s="66"/>
      <c r="AG13" s="66"/>
      <c r="AH13" s="71"/>
      <c r="AI13" s="66"/>
    </row>
    <row r="14" spans="1:35" ht="22.5" customHeight="1">
      <c r="A14" s="66"/>
      <c r="B14" s="63"/>
      <c r="C14" s="63"/>
      <c r="D14" s="72" t="s">
        <v>47</v>
      </c>
      <c r="E14" s="72"/>
      <c r="F14" s="72"/>
      <c r="G14" s="72"/>
      <c r="H14" s="72"/>
      <c r="I14" s="72"/>
      <c r="J14" s="72"/>
      <c r="K14" s="72"/>
      <c r="L14" s="72"/>
      <c r="M14" s="73">
        <f>SUM(D59,D80,D106)</f>
        <v>4784</v>
      </c>
      <c r="N14" s="73"/>
      <c r="O14" s="74" t="s">
        <v>78</v>
      </c>
      <c r="P14" s="74"/>
      <c r="Q14" s="74"/>
      <c r="R14" s="75">
        <v>180</v>
      </c>
      <c r="S14" s="75"/>
      <c r="T14" s="75"/>
      <c r="U14" s="76" t="s">
        <v>79</v>
      </c>
      <c r="V14" s="76"/>
      <c r="W14" s="77"/>
      <c r="X14" s="78"/>
      <c r="Y14" s="76"/>
      <c r="Z14" s="76"/>
      <c r="AA14" s="76"/>
      <c r="AB14" s="76"/>
      <c r="AC14" s="76"/>
      <c r="AD14" s="76"/>
      <c r="AE14" s="76"/>
      <c r="AF14" s="76"/>
      <c r="AG14" s="76"/>
      <c r="AH14" s="37"/>
      <c r="AI14" s="66"/>
    </row>
    <row r="15" spans="1:35" ht="27" customHeight="1">
      <c r="A15" s="66"/>
      <c r="B15" s="79" t="s">
        <v>82</v>
      </c>
      <c r="C15" s="80"/>
      <c r="D15" s="81" t="s">
        <v>124</v>
      </c>
      <c r="E15" s="81"/>
      <c r="F15" s="81"/>
      <c r="G15" s="81"/>
      <c r="H15" s="81"/>
      <c r="I15" s="81"/>
      <c r="J15" s="81"/>
      <c r="K15" s="81"/>
      <c r="L15" s="81"/>
      <c r="N15" s="82">
        <v>2640</v>
      </c>
      <c r="O15" s="57" t="s">
        <v>78</v>
      </c>
      <c r="P15" s="57"/>
      <c r="T15" s="83">
        <f>SUM(O55:P55,AC55:AE55,O77:P77,AC77:AE77,O103:P103,AC103:AE103)</f>
        <v>91</v>
      </c>
      <c r="U15" s="84" t="s">
        <v>79</v>
      </c>
      <c r="V15" s="84"/>
      <c r="W15" s="85"/>
      <c r="Y15" s="86"/>
      <c r="Z15" s="86"/>
      <c r="AA15" s="86"/>
      <c r="AB15" s="86"/>
      <c r="AC15" s="86"/>
      <c r="AD15" s="86"/>
      <c r="AE15" s="86"/>
      <c r="AF15" s="82"/>
      <c r="AG15" s="57"/>
      <c r="AH15" s="37"/>
      <c r="AI15" s="37"/>
    </row>
    <row r="16" spans="1:35" ht="24.75" customHeight="1">
      <c r="A16" s="66"/>
      <c r="B16" s="79"/>
      <c r="C16" s="80"/>
      <c r="D16" s="81" t="s">
        <v>88</v>
      </c>
      <c r="E16" s="81"/>
      <c r="F16" s="81"/>
      <c r="G16" s="81"/>
      <c r="H16" s="81"/>
      <c r="I16" s="81"/>
      <c r="J16" s="81"/>
      <c r="K16" s="81"/>
      <c r="L16" s="81"/>
      <c r="N16" s="82">
        <f>SUM(D53,D76,D102)</f>
        <v>60</v>
      </c>
      <c r="O16" s="57" t="s">
        <v>78</v>
      </c>
      <c r="P16" s="57"/>
      <c r="T16" s="87">
        <v>0</v>
      </c>
      <c r="U16" s="84" t="s">
        <v>79</v>
      </c>
      <c r="V16" s="84"/>
      <c r="W16" s="85"/>
      <c r="AG16" s="66"/>
      <c r="AH16" s="66"/>
      <c r="AI16" s="66"/>
    </row>
    <row r="17" spans="1:35" ht="15.75" customHeight="1">
      <c r="A17" s="66"/>
      <c r="B17" s="79"/>
      <c r="C17" s="80"/>
      <c r="F17" s="88" t="s">
        <v>57</v>
      </c>
      <c r="G17" s="88"/>
      <c r="H17" s="88"/>
      <c r="I17" s="88"/>
      <c r="J17" s="88"/>
      <c r="K17" s="88"/>
      <c r="L17" s="88"/>
      <c r="N17" s="89">
        <f>SUM(M58,M80,M106)</f>
        <v>1100</v>
      </c>
      <c r="O17" s="90" t="s">
        <v>78</v>
      </c>
      <c r="P17" s="91"/>
      <c r="Q17" s="91"/>
      <c r="R17" s="90"/>
      <c r="S17" s="90"/>
      <c r="T17" s="92">
        <f>SUM(Q55,AF55,Q77,AF77,Q103,AF103)</f>
        <v>43</v>
      </c>
      <c r="U17" s="93" t="s">
        <v>79</v>
      </c>
      <c r="V17" s="93"/>
      <c r="W17" s="94"/>
      <c r="X17" s="95"/>
      <c r="Y17" s="95"/>
      <c r="Z17" s="95"/>
      <c r="AA17" s="95"/>
      <c r="AB17" s="95"/>
      <c r="AC17" s="95"/>
      <c r="AD17" s="96"/>
      <c r="AE17" s="97"/>
      <c r="AF17" s="57"/>
      <c r="AG17" s="98"/>
      <c r="AH17" s="99"/>
      <c r="AI17" s="90"/>
    </row>
    <row r="18" spans="1:35" ht="27" customHeight="1">
      <c r="A18" s="66"/>
      <c r="B18" s="79"/>
      <c r="C18" s="80"/>
      <c r="F18" s="88" t="s">
        <v>48</v>
      </c>
      <c r="G18" s="88"/>
      <c r="H18" s="88"/>
      <c r="I18" s="88"/>
      <c r="J18" s="88"/>
      <c r="K18" s="88"/>
      <c r="L18" s="88"/>
      <c r="N18" s="91">
        <v>1200</v>
      </c>
      <c r="O18" s="90" t="s">
        <v>78</v>
      </c>
      <c r="P18" s="90"/>
      <c r="Q18" s="100"/>
      <c r="R18" s="100"/>
      <c r="S18" s="100"/>
      <c r="T18" s="92">
        <f>SUM(R55,AG55,R103,AG103,R77,AG77,)</f>
        <v>46</v>
      </c>
      <c r="U18" s="93" t="s">
        <v>79</v>
      </c>
      <c r="V18" s="93"/>
      <c r="W18" s="94"/>
      <c r="X18" s="66"/>
      <c r="Y18" s="66"/>
      <c r="Z18" s="66"/>
      <c r="AA18" s="66"/>
      <c r="AB18" s="101"/>
      <c r="AC18" s="101"/>
      <c r="AD18" s="101"/>
      <c r="AE18" s="101"/>
      <c r="AF18" s="101"/>
      <c r="AG18" s="66"/>
      <c r="AH18" s="66"/>
      <c r="AI18" s="66"/>
    </row>
    <row r="19" spans="1:35" ht="27" customHeight="1">
      <c r="A19" s="102"/>
      <c r="B19" s="79"/>
      <c r="C19" s="80"/>
      <c r="J19" s="103"/>
      <c r="K19" s="104" t="s">
        <v>74</v>
      </c>
      <c r="L19" s="105"/>
      <c r="M19" s="103"/>
      <c r="N19" s="106">
        <f>SUM(F54:H54,T54:V54)</f>
        <v>4</v>
      </c>
      <c r="O19" s="106" t="s">
        <v>78</v>
      </c>
      <c r="P19" s="106"/>
      <c r="Q19" s="107"/>
      <c r="R19" s="107"/>
      <c r="S19" s="107"/>
      <c r="T19" s="108">
        <f>SUM(O54:Q54,AC54:AF54)</f>
        <v>0</v>
      </c>
      <c r="U19" s="109" t="s">
        <v>91</v>
      </c>
      <c r="V19" s="109"/>
      <c r="W19" s="110"/>
      <c r="X19" s="111"/>
      <c r="Y19" s="111"/>
      <c r="Z19" s="111"/>
      <c r="AA19" s="111"/>
      <c r="AC19" s="102"/>
      <c r="AD19" s="102"/>
      <c r="AE19" s="102"/>
      <c r="AF19" s="102"/>
      <c r="AG19" s="102"/>
      <c r="AH19" s="102"/>
      <c r="AI19" s="102"/>
    </row>
    <row r="20" spans="1:35" ht="26.25" customHeight="1">
      <c r="A20" s="102"/>
      <c r="B20" s="112"/>
      <c r="D20" s="42"/>
      <c r="E20" s="42"/>
      <c r="X20" s="42"/>
      <c r="Y20" s="42"/>
      <c r="Z20" s="102"/>
      <c r="AA20" s="102"/>
      <c r="AB20" s="102"/>
      <c r="AC20" s="113"/>
      <c r="AD20" s="113"/>
      <c r="AE20" s="113"/>
      <c r="AF20" s="113"/>
      <c r="AG20" s="113"/>
      <c r="AH20" s="113"/>
      <c r="AI20" s="102"/>
    </row>
    <row r="21" spans="1:35" ht="25.5" customHeight="1">
      <c r="A21" s="102"/>
      <c r="B21" s="112"/>
      <c r="C21" s="114"/>
      <c r="D21" s="114"/>
      <c r="E21" s="114"/>
      <c r="F21" s="88" t="s">
        <v>103</v>
      </c>
      <c r="G21" s="88"/>
      <c r="H21" s="88"/>
      <c r="I21" s="88"/>
      <c r="J21" s="88"/>
      <c r="K21" s="88"/>
      <c r="L21" s="88"/>
      <c r="N21" s="91">
        <f>SUM(E55,E77,E103,S55,S77,S103)</f>
        <v>341</v>
      </c>
      <c r="O21" s="87" t="s">
        <v>78</v>
      </c>
      <c r="T21" s="115">
        <v>18</v>
      </c>
      <c r="U21" s="95" t="s">
        <v>91</v>
      </c>
      <c r="V21" s="95"/>
      <c r="W21" s="96"/>
      <c r="X21" s="114"/>
      <c r="Y21" s="114"/>
      <c r="AB21" s="90"/>
      <c r="AC21" s="102"/>
      <c r="AD21" s="102"/>
      <c r="AE21" s="102"/>
      <c r="AF21" s="102"/>
      <c r="AG21" s="102"/>
      <c r="AH21" s="102"/>
      <c r="AI21" s="102"/>
    </row>
    <row r="22" spans="1:35" ht="27" customHeight="1">
      <c r="A22" s="102"/>
      <c r="C22" s="80"/>
      <c r="D22" s="80"/>
      <c r="E22" s="80"/>
      <c r="F22" s="113"/>
      <c r="G22" s="113"/>
      <c r="H22" s="113"/>
      <c r="I22" s="113"/>
      <c r="J22" s="113"/>
      <c r="K22" s="113"/>
      <c r="L22" s="113"/>
      <c r="M22" s="116"/>
      <c r="N22" s="116"/>
      <c r="O22" s="117"/>
      <c r="P22" s="117"/>
      <c r="Q22" s="111"/>
      <c r="R22" s="111"/>
      <c r="S22" s="111"/>
      <c r="T22" s="111"/>
      <c r="U22" s="111"/>
      <c r="V22" s="111"/>
      <c r="W22" s="111"/>
      <c r="X22" s="118"/>
      <c r="Y22" s="118"/>
      <c r="Z22" s="118"/>
      <c r="AA22" s="118"/>
      <c r="AB22" s="111"/>
      <c r="AC22" s="111"/>
      <c r="AD22" s="111"/>
      <c r="AE22" s="102"/>
      <c r="AF22" s="102"/>
      <c r="AG22" s="102"/>
      <c r="AH22" s="102"/>
      <c r="AI22" s="102"/>
    </row>
    <row r="23" spans="1:35" ht="25.5" customHeight="1">
      <c r="A23" s="102"/>
      <c r="D23" s="113"/>
      <c r="E23" s="113"/>
      <c r="F23" s="113"/>
      <c r="G23" s="113"/>
      <c r="H23" s="113"/>
      <c r="I23" s="113"/>
      <c r="J23" s="113"/>
      <c r="K23" s="113"/>
      <c r="L23" s="113"/>
      <c r="M23" s="116"/>
      <c r="N23" s="116"/>
      <c r="O23" s="117"/>
      <c r="P23" s="117"/>
      <c r="Q23" s="111"/>
      <c r="R23" s="111"/>
      <c r="S23" s="111"/>
      <c r="T23" s="111"/>
      <c r="U23" s="111"/>
      <c r="V23" s="111"/>
      <c r="W23" s="111"/>
      <c r="X23" s="118"/>
      <c r="Y23" s="118"/>
      <c r="Z23" s="118"/>
      <c r="AA23" s="118"/>
      <c r="AB23" s="111"/>
      <c r="AC23" s="111"/>
      <c r="AD23" s="111"/>
      <c r="AE23" s="102"/>
      <c r="AF23" s="102"/>
      <c r="AG23" s="102"/>
      <c r="AH23" s="102"/>
      <c r="AI23" s="102"/>
    </row>
    <row r="24" spans="1:35" ht="25.5" customHeight="1">
      <c r="A24" s="102"/>
      <c r="B24" s="114"/>
      <c r="C24" s="114"/>
      <c r="D24" s="113"/>
      <c r="E24" s="113"/>
      <c r="F24" s="113"/>
      <c r="G24" s="113"/>
      <c r="H24" s="113"/>
      <c r="I24" s="113"/>
      <c r="J24" s="113"/>
      <c r="K24" s="113"/>
      <c r="L24" s="113"/>
      <c r="M24" s="116"/>
      <c r="N24" s="116"/>
      <c r="O24" s="117"/>
      <c r="P24" s="117"/>
      <c r="Q24" s="111"/>
      <c r="R24" s="111"/>
      <c r="S24" s="111"/>
      <c r="T24" s="111"/>
      <c r="U24" s="111"/>
      <c r="V24" s="111"/>
      <c r="W24" s="111"/>
      <c r="X24" s="118"/>
      <c r="Y24" s="118"/>
      <c r="Z24" s="118"/>
      <c r="AA24" s="118"/>
      <c r="AB24" s="111"/>
      <c r="AC24" s="111"/>
      <c r="AD24" s="111"/>
      <c r="AE24" s="111"/>
      <c r="AF24" s="111"/>
      <c r="AG24" s="111"/>
      <c r="AH24" s="111"/>
      <c r="AI24" s="111"/>
    </row>
    <row r="25" spans="1:35" ht="28.5" customHeight="1">
      <c r="A25" s="102"/>
      <c r="B25" s="112"/>
      <c r="C25" s="80"/>
      <c r="D25" s="113"/>
      <c r="E25" s="113"/>
      <c r="F25" s="113"/>
      <c r="G25" s="113"/>
      <c r="H25" s="113"/>
      <c r="I25" s="113"/>
      <c r="J25" s="113"/>
      <c r="K25" s="113"/>
      <c r="L25" s="113"/>
      <c r="M25" s="116"/>
      <c r="N25" s="116"/>
      <c r="O25" s="117"/>
      <c r="P25" s="117"/>
      <c r="Q25" s="111"/>
      <c r="R25" s="111"/>
      <c r="S25" s="111"/>
      <c r="T25" s="111"/>
      <c r="U25" s="119"/>
      <c r="V25" s="120" t="s">
        <v>127</v>
      </c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1"/>
    </row>
    <row r="26" spans="1:35" ht="29.25" customHeight="1">
      <c r="A26" s="102"/>
      <c r="B26" s="112"/>
      <c r="C26" s="80"/>
      <c r="D26" s="122"/>
      <c r="E26" s="122"/>
      <c r="F26" s="122"/>
      <c r="G26" s="122"/>
      <c r="H26" s="122"/>
      <c r="I26" s="122"/>
      <c r="J26" s="122"/>
      <c r="K26" s="122"/>
      <c r="L26" s="122"/>
      <c r="M26" s="113"/>
      <c r="N26" s="113"/>
      <c r="O26" s="117"/>
      <c r="P26" s="117"/>
      <c r="Q26" s="117"/>
      <c r="R26" s="117"/>
      <c r="S26" s="117"/>
      <c r="T26" s="117"/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1"/>
    </row>
    <row r="27" spans="1:35" ht="25.5" customHeight="1">
      <c r="A27" s="102"/>
      <c r="B27" s="112"/>
      <c r="C27" s="80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7"/>
      <c r="P27" s="117"/>
      <c r="Q27" s="111"/>
      <c r="R27" s="111"/>
      <c r="S27" s="111"/>
      <c r="T27" s="111"/>
      <c r="U27" s="119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</row>
    <row r="28" spans="1:35" ht="25.5" customHeight="1">
      <c r="A28" s="102"/>
      <c r="D28" s="119"/>
      <c r="E28" s="119"/>
      <c r="F28" s="119"/>
      <c r="G28" s="119"/>
      <c r="H28" s="119"/>
      <c r="I28" s="119"/>
      <c r="L28" s="100"/>
      <c r="M28" s="100"/>
      <c r="N28" s="100"/>
      <c r="O28" s="100"/>
      <c r="P28" s="100"/>
      <c r="Q28" s="100"/>
      <c r="S28" s="120" t="s">
        <v>128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</row>
    <row r="29" spans="1:35" ht="26.25" customHeight="1">
      <c r="A29" s="102"/>
      <c r="D29" s="119"/>
      <c r="E29" s="119"/>
      <c r="F29" s="119"/>
      <c r="G29" s="119"/>
      <c r="H29" s="119"/>
      <c r="I29" s="119"/>
      <c r="L29" s="100"/>
      <c r="M29" s="100"/>
      <c r="N29" s="100"/>
      <c r="O29" s="100"/>
      <c r="P29" s="100"/>
      <c r="Q29" s="100"/>
      <c r="U29" s="100"/>
      <c r="V29" s="100"/>
      <c r="W29" s="100"/>
      <c r="X29" s="100"/>
      <c r="Y29" s="100"/>
      <c r="Z29" s="100"/>
      <c r="AD29" s="100"/>
      <c r="AE29" s="100"/>
      <c r="AF29" s="100"/>
      <c r="AG29" s="100"/>
      <c r="AH29" s="100"/>
      <c r="AI29" s="119"/>
    </row>
    <row r="30" spans="1:35" ht="28.5" customHeight="1">
      <c r="A30" s="102"/>
      <c r="D30" s="119"/>
      <c r="E30" s="119"/>
      <c r="F30" s="119"/>
      <c r="G30" s="119"/>
      <c r="H30" s="119"/>
      <c r="I30" s="119"/>
      <c r="L30" s="100"/>
      <c r="M30" s="100"/>
      <c r="N30" s="100"/>
      <c r="O30" s="100"/>
      <c r="P30" s="100"/>
      <c r="Q30" s="100"/>
      <c r="U30" s="100"/>
      <c r="V30" s="100"/>
      <c r="W30" s="100"/>
      <c r="X30" s="100"/>
      <c r="Y30" s="100"/>
      <c r="Z30" s="100"/>
      <c r="AD30" s="100"/>
      <c r="AE30" s="100"/>
      <c r="AF30" s="100"/>
      <c r="AG30" s="100"/>
      <c r="AH30" s="100"/>
      <c r="AI30" s="119"/>
    </row>
    <row r="31" spans="1:35" ht="22.5" customHeight="1">
      <c r="A31" s="102"/>
      <c r="D31" s="119"/>
      <c r="E31" s="119"/>
      <c r="F31" s="119"/>
      <c r="G31" s="119"/>
      <c r="H31" s="119"/>
      <c r="I31" s="119"/>
      <c r="L31" s="100"/>
      <c r="M31" s="100"/>
      <c r="N31" s="100"/>
      <c r="O31" s="100"/>
      <c r="P31" s="100"/>
      <c r="Q31" s="100"/>
      <c r="U31" s="100"/>
      <c r="V31" s="100"/>
      <c r="W31" s="100"/>
      <c r="X31" s="100"/>
      <c r="Y31" s="100"/>
      <c r="Z31" s="100"/>
      <c r="AD31" s="100"/>
      <c r="AE31" s="100"/>
      <c r="AF31" s="100"/>
      <c r="AG31" s="100"/>
      <c r="AH31" s="100"/>
      <c r="AI31" s="123"/>
    </row>
    <row r="32" spans="1:35" ht="18.75" customHeight="1">
      <c r="A32" s="102"/>
      <c r="L32" s="100"/>
      <c r="M32" s="100"/>
      <c r="N32" s="100"/>
      <c r="O32" s="100"/>
      <c r="P32" s="100"/>
      <c r="Q32" s="100"/>
      <c r="U32" s="100"/>
      <c r="V32" s="100"/>
      <c r="W32" s="100"/>
      <c r="X32" s="100"/>
      <c r="Y32" s="100"/>
      <c r="Z32" s="100"/>
      <c r="AD32" s="100"/>
      <c r="AE32" s="100"/>
      <c r="AF32" s="100"/>
      <c r="AG32" s="100"/>
      <c r="AH32" s="100"/>
      <c r="AI32" s="123"/>
    </row>
    <row r="33" spans="1:35" ht="25.5" customHeight="1">
      <c r="A33" s="102"/>
      <c r="D33" s="124"/>
      <c r="E33" s="124"/>
      <c r="F33" s="124"/>
      <c r="G33" s="124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ht="28.5" customHeight="1" thickBot="1">
      <c r="A34" s="125" t="s">
        <v>119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:35" ht="30" customHeight="1" thickBot="1" thickTop="1">
      <c r="A35" s="127" t="s">
        <v>0</v>
      </c>
      <c r="B35" s="128" t="s">
        <v>1</v>
      </c>
      <c r="C35" s="129"/>
      <c r="D35" s="130" t="s">
        <v>42</v>
      </c>
      <c r="E35" s="131" t="s">
        <v>27</v>
      </c>
      <c r="F35" s="132"/>
      <c r="G35" s="132"/>
      <c r="H35" s="132"/>
      <c r="I35" s="132"/>
      <c r="J35" s="132"/>
      <c r="K35" s="132"/>
      <c r="L35" s="132"/>
      <c r="M35" s="132"/>
      <c r="N35" s="133"/>
      <c r="O35" s="134" t="s">
        <v>25</v>
      </c>
      <c r="P35" s="135"/>
      <c r="Q35" s="135"/>
      <c r="R35" s="136"/>
      <c r="S35" s="134" t="s">
        <v>28</v>
      </c>
      <c r="T35" s="135"/>
      <c r="U35" s="135"/>
      <c r="V35" s="135"/>
      <c r="W35" s="135"/>
      <c r="X35" s="135"/>
      <c r="Y35" s="135"/>
      <c r="Z35" s="135"/>
      <c r="AA35" s="135"/>
      <c r="AB35" s="136"/>
      <c r="AC35" s="134" t="s">
        <v>25</v>
      </c>
      <c r="AD35" s="135"/>
      <c r="AE35" s="135"/>
      <c r="AF35" s="135"/>
      <c r="AG35" s="136"/>
      <c r="AH35" s="137" t="s">
        <v>39</v>
      </c>
      <c r="AI35" s="138"/>
    </row>
    <row r="36" spans="1:35" ht="27.75" customHeight="1" thickBot="1" thickTop="1">
      <c r="A36" s="139"/>
      <c r="B36" s="140"/>
      <c r="C36" s="141"/>
      <c r="D36" s="142"/>
      <c r="E36" s="143" t="s">
        <v>115</v>
      </c>
      <c r="F36" s="144"/>
      <c r="G36" s="145" t="s">
        <v>29</v>
      </c>
      <c r="H36" s="145" t="s">
        <v>77</v>
      </c>
      <c r="I36" s="146" t="s">
        <v>113</v>
      </c>
      <c r="J36" s="145" t="s">
        <v>125</v>
      </c>
      <c r="K36" s="147" t="s">
        <v>123</v>
      </c>
      <c r="L36" s="147"/>
      <c r="M36" s="145" t="s">
        <v>64</v>
      </c>
      <c r="N36" s="145" t="s">
        <v>69</v>
      </c>
      <c r="O36" s="148" t="s">
        <v>92</v>
      </c>
      <c r="P36" s="148"/>
      <c r="Q36" s="148" t="s">
        <v>58</v>
      </c>
      <c r="R36" s="148" t="s">
        <v>59</v>
      </c>
      <c r="S36" s="143" t="s">
        <v>115</v>
      </c>
      <c r="T36" s="144"/>
      <c r="U36" s="148" t="s">
        <v>29</v>
      </c>
      <c r="V36" s="148" t="s">
        <v>77</v>
      </c>
      <c r="W36" s="146" t="s">
        <v>113</v>
      </c>
      <c r="X36" s="145" t="s">
        <v>125</v>
      </c>
      <c r="Y36" s="147" t="s">
        <v>123</v>
      </c>
      <c r="Z36" s="147"/>
      <c r="AA36" s="148" t="s">
        <v>64</v>
      </c>
      <c r="AB36" s="149" t="s">
        <v>69</v>
      </c>
      <c r="AC36" s="148" t="s">
        <v>92</v>
      </c>
      <c r="AD36" s="148"/>
      <c r="AE36" s="148"/>
      <c r="AF36" s="148" t="s">
        <v>58</v>
      </c>
      <c r="AG36" s="148" t="s">
        <v>59</v>
      </c>
      <c r="AH36" s="150" t="s">
        <v>44</v>
      </c>
      <c r="AI36" s="150" t="s">
        <v>45</v>
      </c>
    </row>
    <row r="37" spans="1:35" ht="54" customHeight="1" thickBot="1" thickTop="1">
      <c r="A37" s="151"/>
      <c r="B37" s="152"/>
      <c r="C37" s="153"/>
      <c r="D37" s="154"/>
      <c r="E37" s="155" t="s">
        <v>114</v>
      </c>
      <c r="F37" s="155" t="s">
        <v>116</v>
      </c>
      <c r="G37" s="156"/>
      <c r="H37" s="156"/>
      <c r="I37" s="145"/>
      <c r="J37" s="156"/>
      <c r="K37" s="157" t="s">
        <v>126</v>
      </c>
      <c r="L37" s="158" t="s">
        <v>80</v>
      </c>
      <c r="M37" s="156"/>
      <c r="N37" s="156"/>
      <c r="O37" s="159" t="s">
        <v>99</v>
      </c>
      <c r="P37" s="159" t="s">
        <v>91</v>
      </c>
      <c r="Q37" s="148"/>
      <c r="R37" s="148"/>
      <c r="S37" s="155" t="s">
        <v>114</v>
      </c>
      <c r="T37" s="155" t="s">
        <v>116</v>
      </c>
      <c r="U37" s="148"/>
      <c r="V37" s="148"/>
      <c r="W37" s="145"/>
      <c r="X37" s="156"/>
      <c r="Y37" s="157" t="s">
        <v>126</v>
      </c>
      <c r="Z37" s="158" t="s">
        <v>80</v>
      </c>
      <c r="AA37" s="148"/>
      <c r="AB37" s="149"/>
      <c r="AC37" s="159" t="s">
        <v>101</v>
      </c>
      <c r="AD37" s="159" t="s">
        <v>104</v>
      </c>
      <c r="AE37" s="159" t="s">
        <v>91</v>
      </c>
      <c r="AF37" s="148"/>
      <c r="AG37" s="148"/>
      <c r="AH37" s="150"/>
      <c r="AI37" s="150"/>
    </row>
    <row r="38" spans="1:35" ht="20.25" customHeight="1" thickBot="1" thickTop="1">
      <c r="A38" s="160">
        <v>1</v>
      </c>
      <c r="B38" s="161" t="s">
        <v>71</v>
      </c>
      <c r="C38" s="162"/>
      <c r="D38" s="163">
        <f>SUM(E38:L38,S38:Z38)</f>
        <v>70</v>
      </c>
      <c r="E38" s="164">
        <v>5</v>
      </c>
      <c r="F38" s="165">
        <v>9</v>
      </c>
      <c r="G38" s="166"/>
      <c r="H38" s="166">
        <v>30</v>
      </c>
      <c r="I38" s="166"/>
      <c r="J38" s="166"/>
      <c r="K38" s="167"/>
      <c r="L38" s="168"/>
      <c r="M38" s="166"/>
      <c r="N38" s="169">
        <v>10</v>
      </c>
      <c r="O38" s="170"/>
      <c r="P38" s="165"/>
      <c r="Q38" s="166"/>
      <c r="R38" s="169"/>
      <c r="S38" s="171">
        <v>5</v>
      </c>
      <c r="T38" s="165">
        <v>6</v>
      </c>
      <c r="U38" s="166"/>
      <c r="V38" s="166">
        <v>15</v>
      </c>
      <c r="W38" s="166"/>
      <c r="X38" s="166"/>
      <c r="Y38" s="167"/>
      <c r="Z38" s="168"/>
      <c r="AA38" s="166"/>
      <c r="AB38" s="172">
        <v>5</v>
      </c>
      <c r="AC38" s="165">
        <v>0.5</v>
      </c>
      <c r="AD38" s="165"/>
      <c r="AE38" s="165">
        <v>3.5</v>
      </c>
      <c r="AF38" s="166"/>
      <c r="AG38" s="172"/>
      <c r="AH38" s="173" t="s">
        <v>26</v>
      </c>
      <c r="AI38" s="174" t="s">
        <v>2</v>
      </c>
    </row>
    <row r="39" spans="1:35" ht="20.25" customHeight="1" thickBot="1" thickTop="1">
      <c r="A39" s="160">
        <v>2</v>
      </c>
      <c r="B39" s="161" t="s">
        <v>3</v>
      </c>
      <c r="C39" s="162"/>
      <c r="D39" s="163">
        <f aca="true" t="shared" si="0" ref="D39:D54">SUM(E39:L39,S39:Z39)</f>
        <v>70</v>
      </c>
      <c r="E39" s="175">
        <v>2</v>
      </c>
      <c r="F39" s="165">
        <v>15</v>
      </c>
      <c r="G39" s="166">
        <v>25</v>
      </c>
      <c r="H39" s="166"/>
      <c r="I39" s="166"/>
      <c r="J39" s="166"/>
      <c r="K39" s="176"/>
      <c r="L39" s="177"/>
      <c r="M39" s="166"/>
      <c r="N39" s="169">
        <v>10</v>
      </c>
      <c r="O39" s="166"/>
      <c r="P39" s="165"/>
      <c r="Q39" s="166"/>
      <c r="R39" s="169"/>
      <c r="S39" s="178">
        <v>3</v>
      </c>
      <c r="T39" s="165">
        <v>10</v>
      </c>
      <c r="U39" s="166">
        <v>15</v>
      </c>
      <c r="V39" s="166"/>
      <c r="W39" s="166"/>
      <c r="X39" s="166"/>
      <c r="Y39" s="176"/>
      <c r="Z39" s="177"/>
      <c r="AA39" s="166"/>
      <c r="AB39" s="172">
        <v>5</v>
      </c>
      <c r="AC39" s="179">
        <v>0.25</v>
      </c>
      <c r="AD39" s="165"/>
      <c r="AE39" s="165">
        <v>3.75</v>
      </c>
      <c r="AF39" s="166"/>
      <c r="AG39" s="172"/>
      <c r="AH39" s="180" t="s">
        <v>26</v>
      </c>
      <c r="AI39" s="181" t="s">
        <v>41</v>
      </c>
    </row>
    <row r="40" spans="1:35" ht="20.25" customHeight="1" thickBot="1" thickTop="1">
      <c r="A40" s="160">
        <v>3</v>
      </c>
      <c r="B40" s="161" t="s">
        <v>52</v>
      </c>
      <c r="C40" s="162"/>
      <c r="D40" s="163">
        <f t="shared" si="0"/>
        <v>45</v>
      </c>
      <c r="E40" s="175">
        <v>8</v>
      </c>
      <c r="F40" s="182">
        <v>12</v>
      </c>
      <c r="G40" s="183"/>
      <c r="H40" s="183">
        <v>5</v>
      </c>
      <c r="I40" s="183"/>
      <c r="J40" s="183"/>
      <c r="K40" s="184"/>
      <c r="L40" s="185"/>
      <c r="M40" s="183"/>
      <c r="N40" s="186">
        <v>8</v>
      </c>
      <c r="O40" s="183"/>
      <c r="P40" s="182"/>
      <c r="Q40" s="183"/>
      <c r="R40" s="186"/>
      <c r="S40" s="187">
        <v>8</v>
      </c>
      <c r="T40" s="182">
        <v>12</v>
      </c>
      <c r="U40" s="183"/>
      <c r="V40" s="183"/>
      <c r="W40" s="183"/>
      <c r="X40" s="183"/>
      <c r="Y40" s="184"/>
      <c r="Z40" s="185"/>
      <c r="AA40" s="183"/>
      <c r="AB40" s="188">
        <v>7</v>
      </c>
      <c r="AC40" s="182">
        <v>0.75</v>
      </c>
      <c r="AD40" s="182"/>
      <c r="AE40" s="182">
        <v>2.25</v>
      </c>
      <c r="AF40" s="183"/>
      <c r="AG40" s="188"/>
      <c r="AH40" s="180" t="s">
        <v>26</v>
      </c>
      <c r="AI40" s="181" t="s">
        <v>41</v>
      </c>
    </row>
    <row r="41" spans="1:35" ht="20.25" customHeight="1" thickBot="1" thickTop="1">
      <c r="A41" s="160">
        <v>4</v>
      </c>
      <c r="B41" s="161" t="s">
        <v>70</v>
      </c>
      <c r="C41" s="162"/>
      <c r="D41" s="163">
        <f t="shared" si="0"/>
        <v>30</v>
      </c>
      <c r="E41" s="175"/>
      <c r="F41" s="182"/>
      <c r="G41" s="183"/>
      <c r="H41" s="183"/>
      <c r="I41" s="183"/>
      <c r="J41" s="183"/>
      <c r="K41" s="184"/>
      <c r="L41" s="185"/>
      <c r="M41" s="183"/>
      <c r="N41" s="186"/>
      <c r="O41" s="183"/>
      <c r="P41" s="182"/>
      <c r="Q41" s="183"/>
      <c r="R41" s="186"/>
      <c r="S41" s="187">
        <v>4</v>
      </c>
      <c r="T41" s="182">
        <v>6</v>
      </c>
      <c r="U41" s="183"/>
      <c r="V41" s="183">
        <v>20</v>
      </c>
      <c r="W41" s="183"/>
      <c r="X41" s="183"/>
      <c r="Y41" s="184"/>
      <c r="Z41" s="185"/>
      <c r="AA41" s="183"/>
      <c r="AB41" s="188">
        <v>15</v>
      </c>
      <c r="AC41" s="182">
        <v>0.25</v>
      </c>
      <c r="AD41" s="182"/>
      <c r="AE41" s="182">
        <v>0.75</v>
      </c>
      <c r="AF41" s="183"/>
      <c r="AG41" s="188"/>
      <c r="AH41" s="180" t="s">
        <v>26</v>
      </c>
      <c r="AI41" s="181" t="s">
        <v>41</v>
      </c>
    </row>
    <row r="42" spans="1:35" ht="20.25" customHeight="1" thickBot="1" thickTop="1">
      <c r="A42" s="160">
        <v>5</v>
      </c>
      <c r="B42" s="161" t="s">
        <v>23</v>
      </c>
      <c r="C42" s="162"/>
      <c r="D42" s="163">
        <f t="shared" si="0"/>
        <v>25</v>
      </c>
      <c r="E42" s="175"/>
      <c r="F42" s="182"/>
      <c r="G42" s="183"/>
      <c r="H42" s="183"/>
      <c r="I42" s="183"/>
      <c r="J42" s="183"/>
      <c r="K42" s="184"/>
      <c r="L42" s="185"/>
      <c r="M42" s="183"/>
      <c r="N42" s="186"/>
      <c r="O42" s="183"/>
      <c r="P42" s="182"/>
      <c r="Q42" s="183"/>
      <c r="R42" s="186"/>
      <c r="S42" s="187">
        <v>5</v>
      </c>
      <c r="T42" s="182">
        <v>10</v>
      </c>
      <c r="U42" s="183">
        <v>10</v>
      </c>
      <c r="V42" s="183"/>
      <c r="W42" s="183"/>
      <c r="X42" s="183"/>
      <c r="Y42" s="184"/>
      <c r="Z42" s="185"/>
      <c r="AA42" s="183"/>
      <c r="AB42" s="188">
        <v>10</v>
      </c>
      <c r="AC42" s="182">
        <v>0.25</v>
      </c>
      <c r="AD42" s="182"/>
      <c r="AE42" s="182">
        <v>0.75</v>
      </c>
      <c r="AF42" s="183"/>
      <c r="AG42" s="188"/>
      <c r="AH42" s="180" t="s">
        <v>26</v>
      </c>
      <c r="AI42" s="181" t="s">
        <v>41</v>
      </c>
    </row>
    <row r="43" spans="1:35" ht="20.25" customHeight="1" thickBot="1" thickTop="1">
      <c r="A43" s="160">
        <v>6</v>
      </c>
      <c r="B43" s="161" t="s">
        <v>72</v>
      </c>
      <c r="C43" s="162"/>
      <c r="D43" s="163">
        <f t="shared" si="0"/>
        <v>75</v>
      </c>
      <c r="E43" s="175"/>
      <c r="F43" s="182"/>
      <c r="G43" s="183"/>
      <c r="H43" s="183"/>
      <c r="I43" s="183"/>
      <c r="J43" s="183"/>
      <c r="K43" s="184"/>
      <c r="L43" s="185"/>
      <c r="M43" s="183"/>
      <c r="N43" s="186"/>
      <c r="O43" s="183"/>
      <c r="P43" s="182"/>
      <c r="Q43" s="183"/>
      <c r="R43" s="186"/>
      <c r="S43" s="187">
        <v>10</v>
      </c>
      <c r="T43" s="182">
        <v>15</v>
      </c>
      <c r="U43" s="183">
        <v>5</v>
      </c>
      <c r="V43" s="183">
        <v>45</v>
      </c>
      <c r="W43" s="183"/>
      <c r="X43" s="183"/>
      <c r="Y43" s="184"/>
      <c r="Z43" s="185"/>
      <c r="AA43" s="183"/>
      <c r="AB43" s="188">
        <v>15</v>
      </c>
      <c r="AC43" s="182">
        <v>0.5</v>
      </c>
      <c r="AD43" s="182"/>
      <c r="AE43" s="182">
        <v>2.5</v>
      </c>
      <c r="AF43" s="183"/>
      <c r="AG43" s="188"/>
      <c r="AH43" s="180" t="s">
        <v>26</v>
      </c>
      <c r="AI43" s="181" t="s">
        <v>41</v>
      </c>
    </row>
    <row r="44" spans="1:35" ht="20.25" customHeight="1" thickBot="1" thickTop="1">
      <c r="A44" s="160">
        <v>7</v>
      </c>
      <c r="B44" s="161" t="s">
        <v>15</v>
      </c>
      <c r="C44" s="162"/>
      <c r="D44" s="163">
        <f t="shared" si="0"/>
        <v>40</v>
      </c>
      <c r="E44" s="175">
        <v>8</v>
      </c>
      <c r="F44" s="182">
        <v>12</v>
      </c>
      <c r="G44" s="183">
        <v>20</v>
      </c>
      <c r="H44" s="183"/>
      <c r="I44" s="183"/>
      <c r="J44" s="183"/>
      <c r="K44" s="184"/>
      <c r="L44" s="185"/>
      <c r="M44" s="183"/>
      <c r="N44" s="186">
        <v>15</v>
      </c>
      <c r="O44" s="183">
        <v>0.5</v>
      </c>
      <c r="P44" s="182">
        <v>1.5</v>
      </c>
      <c r="Q44" s="183"/>
      <c r="R44" s="186"/>
      <c r="S44" s="187"/>
      <c r="T44" s="182"/>
      <c r="U44" s="183"/>
      <c r="V44" s="183"/>
      <c r="W44" s="183"/>
      <c r="X44" s="183"/>
      <c r="Y44" s="184"/>
      <c r="Z44" s="185"/>
      <c r="AA44" s="183"/>
      <c r="AB44" s="188"/>
      <c r="AC44" s="182"/>
      <c r="AD44" s="182"/>
      <c r="AE44" s="182"/>
      <c r="AF44" s="183"/>
      <c r="AG44" s="188"/>
      <c r="AH44" s="180" t="s">
        <v>41</v>
      </c>
      <c r="AI44" s="181" t="s">
        <v>26</v>
      </c>
    </row>
    <row r="45" spans="1:35" ht="20.25" customHeight="1" thickBot="1" thickTop="1">
      <c r="A45" s="160">
        <v>8</v>
      </c>
      <c r="B45" s="161" t="s">
        <v>5</v>
      </c>
      <c r="C45" s="162"/>
      <c r="D45" s="163">
        <f t="shared" si="0"/>
        <v>30</v>
      </c>
      <c r="E45" s="175">
        <v>5</v>
      </c>
      <c r="F45" s="182">
        <v>15</v>
      </c>
      <c r="G45" s="183"/>
      <c r="H45" s="183">
        <v>10</v>
      </c>
      <c r="I45" s="183"/>
      <c r="J45" s="183"/>
      <c r="K45" s="184"/>
      <c r="L45" s="185"/>
      <c r="M45" s="183"/>
      <c r="N45" s="186">
        <v>15</v>
      </c>
      <c r="O45" s="183">
        <v>0.25</v>
      </c>
      <c r="P45" s="182">
        <v>0.75</v>
      </c>
      <c r="Q45" s="183"/>
      <c r="R45" s="186"/>
      <c r="S45" s="187"/>
      <c r="T45" s="182"/>
      <c r="U45" s="183"/>
      <c r="V45" s="183"/>
      <c r="W45" s="183"/>
      <c r="X45" s="183"/>
      <c r="Y45" s="184"/>
      <c r="Z45" s="185"/>
      <c r="AA45" s="183"/>
      <c r="AB45" s="188"/>
      <c r="AC45" s="182"/>
      <c r="AD45" s="182"/>
      <c r="AE45" s="182"/>
      <c r="AF45" s="183"/>
      <c r="AG45" s="188"/>
      <c r="AH45" s="180" t="s">
        <v>41</v>
      </c>
      <c r="AI45" s="181" t="s">
        <v>26</v>
      </c>
    </row>
    <row r="46" spans="1:35" ht="20.25" customHeight="1" thickBot="1" thickTop="1">
      <c r="A46" s="160">
        <v>9</v>
      </c>
      <c r="B46" s="161" t="s">
        <v>73</v>
      </c>
      <c r="C46" s="162"/>
      <c r="D46" s="163">
        <f t="shared" si="0"/>
        <v>45</v>
      </c>
      <c r="E46" s="175">
        <v>4</v>
      </c>
      <c r="F46" s="182">
        <v>6</v>
      </c>
      <c r="G46" s="183"/>
      <c r="H46" s="183"/>
      <c r="I46" s="183"/>
      <c r="J46" s="183"/>
      <c r="K46" s="184"/>
      <c r="L46" s="185"/>
      <c r="M46" s="183"/>
      <c r="N46" s="186"/>
      <c r="O46" s="183"/>
      <c r="P46" s="182"/>
      <c r="Q46" s="183"/>
      <c r="R46" s="186"/>
      <c r="S46" s="187">
        <v>4</v>
      </c>
      <c r="T46" s="182">
        <v>6</v>
      </c>
      <c r="U46" s="183">
        <v>25</v>
      </c>
      <c r="V46" s="183"/>
      <c r="W46" s="183"/>
      <c r="X46" s="183"/>
      <c r="Y46" s="184"/>
      <c r="Z46" s="185"/>
      <c r="AA46" s="183"/>
      <c r="AB46" s="188">
        <v>20</v>
      </c>
      <c r="AC46" s="182">
        <v>0.5</v>
      </c>
      <c r="AD46" s="182"/>
      <c r="AE46" s="182">
        <v>2.5</v>
      </c>
      <c r="AF46" s="183"/>
      <c r="AG46" s="188"/>
      <c r="AH46" s="180" t="s">
        <v>26</v>
      </c>
      <c r="AI46" s="181" t="s">
        <v>65</v>
      </c>
    </row>
    <row r="47" spans="1:35" ht="20.25" customHeight="1" thickBot="1" thickTop="1">
      <c r="A47" s="160">
        <v>10</v>
      </c>
      <c r="B47" s="161" t="s">
        <v>67</v>
      </c>
      <c r="C47" s="162"/>
      <c r="D47" s="163">
        <f t="shared" si="0"/>
        <v>60</v>
      </c>
      <c r="E47" s="175"/>
      <c r="F47" s="182"/>
      <c r="G47" s="183">
        <v>30</v>
      </c>
      <c r="H47" s="183"/>
      <c r="I47" s="183"/>
      <c r="J47" s="183"/>
      <c r="K47" s="184"/>
      <c r="L47" s="185"/>
      <c r="M47" s="183"/>
      <c r="N47" s="186"/>
      <c r="O47" s="183"/>
      <c r="P47" s="182"/>
      <c r="Q47" s="183"/>
      <c r="R47" s="186"/>
      <c r="S47" s="187"/>
      <c r="T47" s="182"/>
      <c r="U47" s="183">
        <v>30</v>
      </c>
      <c r="V47" s="183"/>
      <c r="W47" s="183"/>
      <c r="X47" s="183"/>
      <c r="Y47" s="184"/>
      <c r="Z47" s="185"/>
      <c r="AA47" s="183"/>
      <c r="AB47" s="188"/>
      <c r="AC47" s="182"/>
      <c r="AD47" s="182"/>
      <c r="AE47" s="182">
        <v>2.5</v>
      </c>
      <c r="AF47" s="183"/>
      <c r="AG47" s="188"/>
      <c r="AH47" s="180" t="s">
        <v>26</v>
      </c>
      <c r="AI47" s="181" t="s">
        <v>4</v>
      </c>
    </row>
    <row r="48" spans="1:35" ht="27.75" customHeight="1" thickBot="1" thickTop="1">
      <c r="A48" s="160">
        <v>11</v>
      </c>
      <c r="B48" s="161" t="s">
        <v>30</v>
      </c>
      <c r="C48" s="162"/>
      <c r="D48" s="163">
        <f t="shared" si="0"/>
        <v>340</v>
      </c>
      <c r="E48" s="175">
        <v>15</v>
      </c>
      <c r="F48" s="182">
        <v>15</v>
      </c>
      <c r="G48" s="183"/>
      <c r="H48" s="183">
        <v>50</v>
      </c>
      <c r="I48" s="183"/>
      <c r="J48" s="183">
        <v>10</v>
      </c>
      <c r="K48" s="184">
        <v>10</v>
      </c>
      <c r="L48" s="185">
        <v>70</v>
      </c>
      <c r="M48" s="183">
        <v>40</v>
      </c>
      <c r="N48" s="186">
        <v>20</v>
      </c>
      <c r="O48" s="183"/>
      <c r="P48" s="182"/>
      <c r="Q48" s="183"/>
      <c r="R48" s="186"/>
      <c r="S48" s="187">
        <v>15</v>
      </c>
      <c r="T48" s="182">
        <v>15</v>
      </c>
      <c r="U48" s="183"/>
      <c r="V48" s="183">
        <v>45</v>
      </c>
      <c r="W48" s="183"/>
      <c r="X48" s="183">
        <v>15</v>
      </c>
      <c r="Y48" s="184">
        <v>10</v>
      </c>
      <c r="Z48" s="185">
        <v>70</v>
      </c>
      <c r="AA48" s="183">
        <v>40</v>
      </c>
      <c r="AB48" s="188">
        <v>20</v>
      </c>
      <c r="AC48" s="182">
        <v>1.5</v>
      </c>
      <c r="AD48" s="182">
        <v>1</v>
      </c>
      <c r="AE48" s="182">
        <v>5.5</v>
      </c>
      <c r="AF48" s="183">
        <v>6</v>
      </c>
      <c r="AG48" s="188">
        <v>3</v>
      </c>
      <c r="AH48" s="180" t="s">
        <v>26</v>
      </c>
      <c r="AI48" s="181" t="s">
        <v>81</v>
      </c>
    </row>
    <row r="49" spans="1:35" ht="24" customHeight="1" thickBot="1" thickTop="1">
      <c r="A49" s="160">
        <v>12</v>
      </c>
      <c r="B49" s="161" t="s">
        <v>32</v>
      </c>
      <c r="C49" s="162"/>
      <c r="D49" s="163">
        <f t="shared" si="0"/>
        <v>73</v>
      </c>
      <c r="E49" s="175">
        <v>6</v>
      </c>
      <c r="F49" s="182">
        <v>3</v>
      </c>
      <c r="G49" s="183">
        <v>10</v>
      </c>
      <c r="H49" s="183">
        <v>10</v>
      </c>
      <c r="I49" s="183"/>
      <c r="J49" s="183">
        <v>5</v>
      </c>
      <c r="K49" s="184"/>
      <c r="L49" s="185"/>
      <c r="M49" s="183"/>
      <c r="N49" s="186">
        <v>15</v>
      </c>
      <c r="O49" s="183"/>
      <c r="P49" s="182"/>
      <c r="Q49" s="183"/>
      <c r="R49" s="186"/>
      <c r="S49" s="187">
        <v>6</v>
      </c>
      <c r="T49" s="182">
        <v>3</v>
      </c>
      <c r="U49" s="183">
        <v>10</v>
      </c>
      <c r="V49" s="183">
        <v>10</v>
      </c>
      <c r="W49" s="183"/>
      <c r="X49" s="183">
        <v>10</v>
      </c>
      <c r="Y49" s="184"/>
      <c r="Z49" s="185"/>
      <c r="AA49" s="183"/>
      <c r="AB49" s="188">
        <v>20</v>
      </c>
      <c r="AC49" s="179">
        <v>0.5</v>
      </c>
      <c r="AD49" s="182">
        <v>0.75</v>
      </c>
      <c r="AE49" s="182">
        <v>3.75</v>
      </c>
      <c r="AF49" s="182"/>
      <c r="AG49" s="188"/>
      <c r="AH49" s="180" t="s">
        <v>26</v>
      </c>
      <c r="AI49" s="181" t="s">
        <v>41</v>
      </c>
    </row>
    <row r="50" spans="1:35" ht="24.75" customHeight="1" thickBot="1" thickTop="1">
      <c r="A50" s="160">
        <v>13</v>
      </c>
      <c r="B50" s="161" t="s">
        <v>31</v>
      </c>
      <c r="C50" s="162"/>
      <c r="D50" s="163">
        <f t="shared" si="0"/>
        <v>88</v>
      </c>
      <c r="E50" s="175">
        <v>4</v>
      </c>
      <c r="F50" s="182">
        <v>5</v>
      </c>
      <c r="G50" s="183"/>
      <c r="H50" s="183"/>
      <c r="I50" s="183">
        <v>5</v>
      </c>
      <c r="J50" s="183"/>
      <c r="K50" s="184"/>
      <c r="L50" s="185">
        <v>30</v>
      </c>
      <c r="M50" s="183">
        <v>20</v>
      </c>
      <c r="N50" s="186">
        <v>10</v>
      </c>
      <c r="O50" s="183"/>
      <c r="P50" s="182"/>
      <c r="Q50" s="183"/>
      <c r="R50" s="186"/>
      <c r="S50" s="187">
        <v>4</v>
      </c>
      <c r="T50" s="182">
        <v>5</v>
      </c>
      <c r="U50" s="183"/>
      <c r="V50" s="183"/>
      <c r="W50" s="183">
        <v>5</v>
      </c>
      <c r="X50" s="183"/>
      <c r="Y50" s="184"/>
      <c r="Z50" s="185">
        <v>30</v>
      </c>
      <c r="AA50" s="183">
        <v>70</v>
      </c>
      <c r="AB50" s="188">
        <v>10</v>
      </c>
      <c r="AC50" s="182">
        <v>0.5</v>
      </c>
      <c r="AD50" s="189"/>
      <c r="AE50" s="182">
        <v>1</v>
      </c>
      <c r="AF50" s="183">
        <v>2</v>
      </c>
      <c r="AG50" s="188">
        <v>3</v>
      </c>
      <c r="AH50" s="180" t="s">
        <v>26</v>
      </c>
      <c r="AI50" s="190" t="s">
        <v>49</v>
      </c>
    </row>
    <row r="51" spans="1:35" ht="28.5" customHeight="1" thickBot="1" thickTop="1">
      <c r="A51" s="160">
        <v>14</v>
      </c>
      <c r="B51" s="161" t="s">
        <v>14</v>
      </c>
      <c r="C51" s="162"/>
      <c r="D51" s="163">
        <f t="shared" si="0"/>
        <v>85</v>
      </c>
      <c r="E51" s="175">
        <v>8</v>
      </c>
      <c r="F51" s="182">
        <v>12</v>
      </c>
      <c r="G51" s="183"/>
      <c r="H51" s="183"/>
      <c r="I51" s="183">
        <v>5</v>
      </c>
      <c r="J51" s="183"/>
      <c r="K51" s="184"/>
      <c r="L51" s="185">
        <v>10</v>
      </c>
      <c r="M51" s="183">
        <v>20</v>
      </c>
      <c r="N51" s="186">
        <v>10</v>
      </c>
      <c r="O51" s="183"/>
      <c r="P51" s="182"/>
      <c r="Q51" s="183"/>
      <c r="R51" s="186"/>
      <c r="S51" s="187">
        <v>8</v>
      </c>
      <c r="T51" s="182">
        <v>12</v>
      </c>
      <c r="U51" s="183"/>
      <c r="V51" s="183"/>
      <c r="W51" s="183">
        <v>10</v>
      </c>
      <c r="X51" s="183"/>
      <c r="Y51" s="184"/>
      <c r="Z51" s="185">
        <v>20</v>
      </c>
      <c r="AA51" s="183">
        <v>70</v>
      </c>
      <c r="AB51" s="188">
        <v>20</v>
      </c>
      <c r="AC51" s="179">
        <v>0.75</v>
      </c>
      <c r="AD51" s="182"/>
      <c r="AE51" s="182">
        <v>1.25</v>
      </c>
      <c r="AF51" s="183">
        <v>1</v>
      </c>
      <c r="AG51" s="188">
        <v>3</v>
      </c>
      <c r="AH51" s="180" t="s">
        <v>26</v>
      </c>
      <c r="AI51" s="181" t="s">
        <v>4</v>
      </c>
    </row>
    <row r="52" spans="1:35" ht="25.5" customHeight="1" thickBot="1" thickTop="1">
      <c r="A52" s="160">
        <v>15</v>
      </c>
      <c r="B52" s="161" t="s">
        <v>34</v>
      </c>
      <c r="C52" s="162"/>
      <c r="D52" s="163">
        <f t="shared" si="0"/>
        <v>15</v>
      </c>
      <c r="E52" s="175"/>
      <c r="F52" s="182"/>
      <c r="G52" s="183"/>
      <c r="H52" s="183"/>
      <c r="I52" s="183"/>
      <c r="J52" s="183"/>
      <c r="K52" s="184"/>
      <c r="L52" s="185"/>
      <c r="M52" s="183"/>
      <c r="N52" s="186"/>
      <c r="O52" s="183"/>
      <c r="P52" s="191"/>
      <c r="Q52" s="186"/>
      <c r="R52" s="186"/>
      <c r="S52" s="187">
        <v>3</v>
      </c>
      <c r="T52" s="182">
        <v>3</v>
      </c>
      <c r="U52" s="183">
        <v>9</v>
      </c>
      <c r="V52" s="183"/>
      <c r="W52" s="183"/>
      <c r="X52" s="183"/>
      <c r="Y52" s="184"/>
      <c r="Z52" s="185"/>
      <c r="AA52" s="183"/>
      <c r="AB52" s="188">
        <v>5</v>
      </c>
      <c r="AC52" s="182">
        <v>0.25</v>
      </c>
      <c r="AD52" s="182"/>
      <c r="AE52" s="182">
        <v>0.75</v>
      </c>
      <c r="AF52" s="183"/>
      <c r="AG52" s="188"/>
      <c r="AH52" s="180" t="s">
        <v>26</v>
      </c>
      <c r="AI52" s="181" t="s">
        <v>4</v>
      </c>
    </row>
    <row r="53" spans="1:35" ht="24" customHeight="1" thickBot="1" thickTop="1">
      <c r="A53" s="160">
        <v>16</v>
      </c>
      <c r="B53" s="161" t="s">
        <v>87</v>
      </c>
      <c r="C53" s="162"/>
      <c r="D53" s="163">
        <f t="shared" si="0"/>
        <v>20</v>
      </c>
      <c r="E53" s="192"/>
      <c r="F53" s="182"/>
      <c r="G53" s="183"/>
      <c r="H53" s="183">
        <v>10</v>
      </c>
      <c r="I53" s="183"/>
      <c r="J53" s="183"/>
      <c r="K53" s="184"/>
      <c r="L53" s="185"/>
      <c r="M53" s="183"/>
      <c r="N53" s="186"/>
      <c r="O53" s="183"/>
      <c r="P53" s="191"/>
      <c r="Q53" s="186"/>
      <c r="R53" s="186"/>
      <c r="S53" s="187"/>
      <c r="T53" s="182"/>
      <c r="U53" s="183"/>
      <c r="V53" s="183">
        <v>10</v>
      </c>
      <c r="W53" s="183"/>
      <c r="X53" s="183"/>
      <c r="Y53" s="184"/>
      <c r="Z53" s="185"/>
      <c r="AA53" s="183"/>
      <c r="AB53" s="188"/>
      <c r="AC53" s="182"/>
      <c r="AD53" s="182"/>
      <c r="AE53" s="182"/>
      <c r="AF53" s="183"/>
      <c r="AG53" s="193"/>
      <c r="AH53" s="194"/>
      <c r="AI53" s="195" t="s">
        <v>4</v>
      </c>
    </row>
    <row r="54" spans="1:35" ht="24" customHeight="1" thickBot="1" thickTop="1">
      <c r="A54" s="196">
        <v>17</v>
      </c>
      <c r="B54" s="197" t="s">
        <v>74</v>
      </c>
      <c r="C54" s="198"/>
      <c r="D54" s="163">
        <f t="shared" si="0"/>
        <v>4</v>
      </c>
      <c r="E54" s="199"/>
      <c r="F54" s="200">
        <v>4</v>
      </c>
      <c r="G54" s="201"/>
      <c r="H54" s="201"/>
      <c r="I54" s="201"/>
      <c r="J54" s="201"/>
      <c r="K54" s="202"/>
      <c r="L54" s="203"/>
      <c r="M54" s="201"/>
      <c r="N54" s="204"/>
      <c r="O54" s="205"/>
      <c r="P54" s="206"/>
      <c r="Q54" s="204"/>
      <c r="R54" s="204"/>
      <c r="S54" s="207"/>
      <c r="T54" s="200"/>
      <c r="U54" s="201"/>
      <c r="V54" s="201"/>
      <c r="W54" s="201"/>
      <c r="X54" s="201"/>
      <c r="Y54" s="202"/>
      <c r="Z54" s="203"/>
      <c r="AA54" s="201"/>
      <c r="AB54" s="193"/>
      <c r="AC54" s="200"/>
      <c r="AD54" s="200"/>
      <c r="AE54" s="200"/>
      <c r="AF54" s="201"/>
      <c r="AG54" s="208"/>
      <c r="AH54" s="194" t="s">
        <v>4</v>
      </c>
      <c r="AI54" s="195" t="s">
        <v>26</v>
      </c>
    </row>
    <row r="55" spans="1:35" ht="24.75" customHeight="1" thickBot="1" thickTop="1">
      <c r="A55" s="160">
        <v>18</v>
      </c>
      <c r="B55" s="209" t="s">
        <v>35</v>
      </c>
      <c r="C55" s="210"/>
      <c r="D55" s="211">
        <f>SUM(D38:D53)</f>
        <v>1111</v>
      </c>
      <c r="E55" s="211">
        <f>SUM(E38:E54)</f>
        <v>65</v>
      </c>
      <c r="F55" s="211">
        <f aca="true" t="shared" si="1" ref="F55:AG55">SUM(F38:F53)</f>
        <v>104</v>
      </c>
      <c r="G55" s="211">
        <f t="shared" si="1"/>
        <v>85</v>
      </c>
      <c r="H55" s="211">
        <f t="shared" si="1"/>
        <v>115</v>
      </c>
      <c r="I55" s="211">
        <f t="shared" si="1"/>
        <v>10</v>
      </c>
      <c r="J55" s="211">
        <f t="shared" si="1"/>
        <v>15</v>
      </c>
      <c r="K55" s="211">
        <f t="shared" si="1"/>
        <v>10</v>
      </c>
      <c r="L55" s="211">
        <f t="shared" si="1"/>
        <v>110</v>
      </c>
      <c r="M55" s="211">
        <f t="shared" si="1"/>
        <v>80</v>
      </c>
      <c r="N55" s="211">
        <f t="shared" si="1"/>
        <v>113</v>
      </c>
      <c r="O55" s="212">
        <f t="shared" si="1"/>
        <v>0.75</v>
      </c>
      <c r="P55" s="212">
        <f t="shared" si="1"/>
        <v>2.25</v>
      </c>
      <c r="Q55" s="211">
        <f t="shared" si="1"/>
        <v>0</v>
      </c>
      <c r="R55" s="211">
        <f t="shared" si="1"/>
        <v>0</v>
      </c>
      <c r="S55" s="18">
        <f t="shared" si="1"/>
        <v>75</v>
      </c>
      <c r="T55" s="213">
        <f t="shared" si="1"/>
        <v>103</v>
      </c>
      <c r="U55" s="211">
        <f t="shared" si="1"/>
        <v>104</v>
      </c>
      <c r="V55" s="211">
        <f t="shared" si="1"/>
        <v>145</v>
      </c>
      <c r="W55" s="211">
        <f t="shared" si="1"/>
        <v>15</v>
      </c>
      <c r="X55" s="211">
        <f t="shared" si="1"/>
        <v>25</v>
      </c>
      <c r="Y55" s="211">
        <f t="shared" si="1"/>
        <v>10</v>
      </c>
      <c r="Z55" s="211">
        <f t="shared" si="1"/>
        <v>120</v>
      </c>
      <c r="AA55" s="211">
        <f t="shared" si="1"/>
        <v>180</v>
      </c>
      <c r="AB55" s="211">
        <f t="shared" si="1"/>
        <v>152</v>
      </c>
      <c r="AC55" s="212">
        <f t="shared" si="1"/>
        <v>6.5</v>
      </c>
      <c r="AD55" s="334">
        <f t="shared" si="1"/>
        <v>1.75</v>
      </c>
      <c r="AE55" s="212">
        <f t="shared" si="1"/>
        <v>30.75</v>
      </c>
      <c r="AF55" s="211">
        <f t="shared" si="1"/>
        <v>9</v>
      </c>
      <c r="AG55" s="211">
        <f t="shared" si="1"/>
        <v>9</v>
      </c>
      <c r="AH55" s="211"/>
      <c r="AI55" s="18"/>
    </row>
    <row r="56" spans="1:35" ht="21" customHeight="1" thickBot="1" thickTop="1">
      <c r="A56" s="160">
        <v>19</v>
      </c>
      <c r="B56" s="214" t="s">
        <v>37</v>
      </c>
      <c r="C56" s="215"/>
      <c r="D56" s="18">
        <f>N55+AB55</f>
        <v>265</v>
      </c>
      <c r="E56" s="216"/>
      <c r="F56" s="217"/>
      <c r="G56" s="29"/>
      <c r="H56" s="29"/>
      <c r="I56" s="29"/>
      <c r="J56" s="29"/>
      <c r="K56" s="29"/>
      <c r="L56" s="29"/>
      <c r="M56" s="29"/>
      <c r="N56" s="29"/>
      <c r="O56" s="218">
        <f>SUM(O55:R55)</f>
        <v>3</v>
      </c>
      <c r="P56" s="218"/>
      <c r="Q56" s="218"/>
      <c r="R56" s="218"/>
      <c r="S56" s="219"/>
      <c r="T56" s="220"/>
      <c r="U56" s="220"/>
      <c r="V56" s="220"/>
      <c r="W56" s="220"/>
      <c r="X56" s="220"/>
      <c r="Y56" s="220"/>
      <c r="Z56" s="220"/>
      <c r="AA56" s="220"/>
      <c r="AB56" s="220"/>
      <c r="AC56" s="221">
        <f>SUM(AC55:AG55)</f>
        <v>57</v>
      </c>
      <c r="AD56" s="221"/>
      <c r="AE56" s="221"/>
      <c r="AF56" s="221"/>
      <c r="AG56" s="221"/>
      <c r="AH56" s="222"/>
      <c r="AI56" s="222"/>
    </row>
    <row r="57" spans="1:35" ht="21.75" customHeight="1" thickBot="1" thickTop="1">
      <c r="A57" s="160">
        <v>20</v>
      </c>
      <c r="B57" s="214" t="s">
        <v>36</v>
      </c>
      <c r="C57" s="215"/>
      <c r="D57" s="27">
        <f>SUM(M55+AA55)</f>
        <v>260</v>
      </c>
      <c r="E57" s="223"/>
      <c r="F57" s="224"/>
      <c r="G57" s="225"/>
      <c r="H57" s="225"/>
      <c r="I57" s="225"/>
      <c r="J57" s="225"/>
      <c r="K57" s="225"/>
      <c r="L57" s="226"/>
      <c r="M57" s="225"/>
      <c r="N57" s="225"/>
      <c r="O57" s="227">
        <f>SUM(O56,AC56)</f>
        <v>60</v>
      </c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9"/>
      <c r="AH57" s="230"/>
      <c r="AI57" s="222"/>
    </row>
    <row r="58" spans="1:35" ht="19.5" customHeight="1" thickBot="1" thickTop="1">
      <c r="A58" s="160">
        <v>21</v>
      </c>
      <c r="B58" s="209" t="s">
        <v>102</v>
      </c>
      <c r="C58" s="210"/>
      <c r="D58" s="209">
        <f>SUM(D55:D57)</f>
        <v>1636</v>
      </c>
      <c r="E58" s="210"/>
      <c r="F58" s="231" t="s">
        <v>122</v>
      </c>
      <c r="G58" s="231"/>
      <c r="H58" s="231"/>
      <c r="I58" s="231"/>
      <c r="J58" s="231"/>
      <c r="K58" s="231"/>
      <c r="L58" s="231"/>
      <c r="M58" s="232">
        <f>SUM(K55:L55,Y55:Z55)</f>
        <v>250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233"/>
      <c r="AC58" s="233"/>
      <c r="AD58" s="233"/>
      <c r="AE58" s="233"/>
      <c r="AF58" s="234"/>
      <c r="AG58" s="233"/>
      <c r="AH58" s="233"/>
      <c r="AI58" s="233"/>
    </row>
    <row r="59" spans="1:35" ht="23.25" customHeight="1" thickBot="1" thickTop="1">
      <c r="A59" s="235">
        <v>22</v>
      </c>
      <c r="B59" s="236" t="s">
        <v>97</v>
      </c>
      <c r="C59" s="237"/>
      <c r="D59" s="209">
        <f>SUM(D58,D54)</f>
        <v>1640</v>
      </c>
      <c r="E59" s="210"/>
      <c r="F59" s="238"/>
      <c r="G59" s="239"/>
      <c r="H59" s="239"/>
      <c r="I59" s="239"/>
      <c r="J59" s="239"/>
      <c r="K59" s="239"/>
      <c r="L59" s="239"/>
      <c r="M59" s="23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233"/>
      <c r="AI59" s="233"/>
    </row>
    <row r="60" spans="1:35" ht="15.75" customHeight="1" thickBot="1" thickTop="1">
      <c r="A60" s="240"/>
      <c r="B60" s="241"/>
      <c r="C60" s="241"/>
      <c r="D60" s="213"/>
      <c r="E60" s="213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3"/>
    </row>
    <row r="61" spans="1:35" ht="24" customHeight="1" thickBot="1" thickTop="1">
      <c r="A61" s="244" t="s">
        <v>120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</row>
    <row r="62" spans="1:35" ht="41.25" customHeight="1" thickBot="1" thickTop="1">
      <c r="A62" s="246" t="s">
        <v>0</v>
      </c>
      <c r="B62" s="128" t="s">
        <v>1</v>
      </c>
      <c r="C62" s="129"/>
      <c r="D62" s="130" t="s">
        <v>43</v>
      </c>
      <c r="E62" s="247" t="s">
        <v>53</v>
      </c>
      <c r="F62" s="248"/>
      <c r="G62" s="248"/>
      <c r="H62" s="248"/>
      <c r="I62" s="248"/>
      <c r="J62" s="248"/>
      <c r="K62" s="248"/>
      <c r="L62" s="248"/>
      <c r="M62" s="248"/>
      <c r="N62" s="249"/>
      <c r="O62" s="250" t="s">
        <v>25</v>
      </c>
      <c r="P62" s="250"/>
      <c r="Q62" s="250"/>
      <c r="R62" s="250"/>
      <c r="S62" s="251" t="s">
        <v>54</v>
      </c>
      <c r="T62" s="252"/>
      <c r="U62" s="252"/>
      <c r="V62" s="252"/>
      <c r="W62" s="252"/>
      <c r="X62" s="252"/>
      <c r="Y62" s="252"/>
      <c r="Z62" s="252"/>
      <c r="AA62" s="252"/>
      <c r="AB62" s="253"/>
      <c r="AC62" s="250" t="s">
        <v>25</v>
      </c>
      <c r="AD62" s="250"/>
      <c r="AE62" s="250"/>
      <c r="AF62" s="250"/>
      <c r="AG62" s="250"/>
      <c r="AH62" s="254" t="s">
        <v>39</v>
      </c>
      <c r="AI62" s="254"/>
    </row>
    <row r="63" spans="1:35" ht="24" customHeight="1" thickBot="1" thickTop="1">
      <c r="A63" s="255"/>
      <c r="B63" s="140"/>
      <c r="C63" s="141"/>
      <c r="D63" s="142"/>
      <c r="E63" s="143" t="s">
        <v>115</v>
      </c>
      <c r="F63" s="144"/>
      <c r="G63" s="148" t="s">
        <v>29</v>
      </c>
      <c r="H63" s="148" t="s">
        <v>77</v>
      </c>
      <c r="I63" s="256" t="s">
        <v>113</v>
      </c>
      <c r="J63" s="156" t="s">
        <v>125</v>
      </c>
      <c r="K63" s="147" t="s">
        <v>123</v>
      </c>
      <c r="L63" s="147"/>
      <c r="M63" s="148" t="s">
        <v>64</v>
      </c>
      <c r="N63" s="257" t="s">
        <v>69</v>
      </c>
      <c r="O63" s="148" t="s">
        <v>92</v>
      </c>
      <c r="P63" s="148"/>
      <c r="Q63" s="148" t="s">
        <v>58</v>
      </c>
      <c r="R63" s="148" t="s">
        <v>59</v>
      </c>
      <c r="S63" s="258" t="s">
        <v>115</v>
      </c>
      <c r="T63" s="259"/>
      <c r="U63" s="148" t="s">
        <v>29</v>
      </c>
      <c r="V63" s="148" t="s">
        <v>77</v>
      </c>
      <c r="W63" s="256" t="s">
        <v>113</v>
      </c>
      <c r="X63" s="145" t="s">
        <v>125</v>
      </c>
      <c r="Y63" s="147" t="s">
        <v>123</v>
      </c>
      <c r="Z63" s="147"/>
      <c r="AA63" s="148" t="s">
        <v>64</v>
      </c>
      <c r="AB63" s="149" t="s">
        <v>69</v>
      </c>
      <c r="AC63" s="148" t="s">
        <v>92</v>
      </c>
      <c r="AD63" s="148"/>
      <c r="AE63" s="148"/>
      <c r="AF63" s="148" t="s">
        <v>50</v>
      </c>
      <c r="AG63" s="148" t="s">
        <v>51</v>
      </c>
      <c r="AH63" s="150" t="s">
        <v>60</v>
      </c>
      <c r="AI63" s="150" t="s">
        <v>61</v>
      </c>
    </row>
    <row r="64" spans="1:35" ht="54" customHeight="1" thickBot="1" thickTop="1">
      <c r="A64" s="260"/>
      <c r="B64" s="152"/>
      <c r="C64" s="153"/>
      <c r="D64" s="154"/>
      <c r="E64" s="155" t="s">
        <v>114</v>
      </c>
      <c r="F64" s="261" t="s">
        <v>116</v>
      </c>
      <c r="G64" s="148"/>
      <c r="H64" s="148"/>
      <c r="I64" s="262"/>
      <c r="J64" s="156"/>
      <c r="K64" s="157" t="s">
        <v>126</v>
      </c>
      <c r="L64" s="158" t="s">
        <v>80</v>
      </c>
      <c r="M64" s="148"/>
      <c r="N64" s="257"/>
      <c r="O64" s="159" t="s">
        <v>99</v>
      </c>
      <c r="P64" s="159" t="s">
        <v>91</v>
      </c>
      <c r="Q64" s="148"/>
      <c r="R64" s="148"/>
      <c r="S64" s="155" t="s">
        <v>114</v>
      </c>
      <c r="T64" s="261" t="s">
        <v>116</v>
      </c>
      <c r="U64" s="148"/>
      <c r="V64" s="148"/>
      <c r="W64" s="262"/>
      <c r="X64" s="156"/>
      <c r="Y64" s="157" t="s">
        <v>126</v>
      </c>
      <c r="Z64" s="158" t="s">
        <v>80</v>
      </c>
      <c r="AA64" s="148"/>
      <c r="AB64" s="149"/>
      <c r="AC64" s="159" t="s">
        <v>99</v>
      </c>
      <c r="AD64" s="159" t="s">
        <v>105</v>
      </c>
      <c r="AE64" s="159" t="s">
        <v>91</v>
      </c>
      <c r="AF64" s="148"/>
      <c r="AG64" s="148"/>
      <c r="AH64" s="150"/>
      <c r="AI64" s="150"/>
    </row>
    <row r="65" spans="1:35" ht="19.5" customHeight="1" thickBot="1" thickTop="1">
      <c r="A65" s="263">
        <v>1</v>
      </c>
      <c r="B65" s="161" t="s">
        <v>33</v>
      </c>
      <c r="C65" s="162"/>
      <c r="D65" s="18">
        <f aca="true" t="shared" si="2" ref="D65:D76">SUM(E65:L65,S65:Z65)</f>
        <v>97</v>
      </c>
      <c r="E65" s="164">
        <v>8</v>
      </c>
      <c r="F65" s="182">
        <v>6</v>
      </c>
      <c r="G65" s="183"/>
      <c r="H65" s="183"/>
      <c r="I65" s="183">
        <v>5</v>
      </c>
      <c r="J65" s="183"/>
      <c r="K65" s="183"/>
      <c r="L65" s="183">
        <v>30</v>
      </c>
      <c r="M65" s="183">
        <v>30</v>
      </c>
      <c r="N65" s="188">
        <v>10</v>
      </c>
      <c r="O65" s="179"/>
      <c r="P65" s="182"/>
      <c r="Q65" s="183"/>
      <c r="R65" s="186"/>
      <c r="S65" s="171">
        <v>7</v>
      </c>
      <c r="T65" s="182">
        <v>6</v>
      </c>
      <c r="U65" s="183"/>
      <c r="V65" s="183"/>
      <c r="W65" s="183">
        <v>5</v>
      </c>
      <c r="X65" s="183"/>
      <c r="Y65" s="183"/>
      <c r="Z65" s="183">
        <v>30</v>
      </c>
      <c r="AA65" s="183">
        <v>80</v>
      </c>
      <c r="AB65" s="188">
        <v>10</v>
      </c>
      <c r="AC65" s="264">
        <v>0.75</v>
      </c>
      <c r="AD65" s="165"/>
      <c r="AE65" s="165">
        <v>0.75</v>
      </c>
      <c r="AF65" s="166">
        <v>2</v>
      </c>
      <c r="AG65" s="172">
        <v>4</v>
      </c>
      <c r="AH65" s="173" t="s">
        <v>26</v>
      </c>
      <c r="AI65" s="174" t="s">
        <v>2</v>
      </c>
    </row>
    <row r="66" spans="1:35" ht="27.75" customHeight="1" thickBot="1" thickTop="1">
      <c r="A66" s="265">
        <v>2</v>
      </c>
      <c r="B66" s="161" t="s">
        <v>34</v>
      </c>
      <c r="C66" s="162"/>
      <c r="D66" s="18">
        <f t="shared" si="2"/>
        <v>240</v>
      </c>
      <c r="E66" s="175">
        <v>2</v>
      </c>
      <c r="F66" s="182">
        <v>3</v>
      </c>
      <c r="G66" s="183">
        <v>5</v>
      </c>
      <c r="H66" s="183"/>
      <c r="I66" s="183"/>
      <c r="J66" s="183">
        <v>30</v>
      </c>
      <c r="K66" s="183">
        <v>8</v>
      </c>
      <c r="L66" s="183">
        <v>72</v>
      </c>
      <c r="M66" s="183">
        <v>60</v>
      </c>
      <c r="N66" s="188">
        <v>10</v>
      </c>
      <c r="O66" s="179"/>
      <c r="P66" s="182"/>
      <c r="Q66" s="183"/>
      <c r="R66" s="186"/>
      <c r="S66" s="187">
        <v>2</v>
      </c>
      <c r="T66" s="182">
        <v>3</v>
      </c>
      <c r="U66" s="183">
        <v>5</v>
      </c>
      <c r="V66" s="183"/>
      <c r="W66" s="183"/>
      <c r="X66" s="183">
        <v>30</v>
      </c>
      <c r="Y66" s="183">
        <v>8</v>
      </c>
      <c r="Z66" s="183">
        <v>72</v>
      </c>
      <c r="AA66" s="183">
        <v>90</v>
      </c>
      <c r="AB66" s="188">
        <v>10</v>
      </c>
      <c r="AC66" s="179">
        <v>0.25</v>
      </c>
      <c r="AD66" s="182">
        <v>3.5</v>
      </c>
      <c r="AE66" s="182">
        <v>0.25</v>
      </c>
      <c r="AF66" s="183">
        <v>5</v>
      </c>
      <c r="AG66" s="188">
        <v>5</v>
      </c>
      <c r="AH66" s="180" t="s">
        <v>26</v>
      </c>
      <c r="AI66" s="266" t="s">
        <v>46</v>
      </c>
    </row>
    <row r="67" spans="1:35" ht="30.75" customHeight="1" thickBot="1" thickTop="1">
      <c r="A67" s="263">
        <v>3</v>
      </c>
      <c r="B67" s="161" t="s">
        <v>14</v>
      </c>
      <c r="C67" s="162"/>
      <c r="D67" s="18">
        <f t="shared" si="2"/>
        <v>110</v>
      </c>
      <c r="E67" s="175">
        <v>5</v>
      </c>
      <c r="F67" s="182">
        <v>5</v>
      </c>
      <c r="G67" s="183"/>
      <c r="H67" s="183"/>
      <c r="I67" s="183">
        <v>10</v>
      </c>
      <c r="J67" s="183"/>
      <c r="K67" s="183"/>
      <c r="L67" s="183">
        <v>45</v>
      </c>
      <c r="M67" s="183">
        <v>40</v>
      </c>
      <c r="N67" s="188">
        <v>5</v>
      </c>
      <c r="O67" s="179"/>
      <c r="P67" s="182"/>
      <c r="Q67" s="183"/>
      <c r="R67" s="186"/>
      <c r="S67" s="187"/>
      <c r="T67" s="182"/>
      <c r="U67" s="183"/>
      <c r="V67" s="183"/>
      <c r="W67" s="183"/>
      <c r="X67" s="183"/>
      <c r="Y67" s="183"/>
      <c r="Z67" s="183">
        <v>45</v>
      </c>
      <c r="AA67" s="183">
        <v>70</v>
      </c>
      <c r="AB67" s="188"/>
      <c r="AC67" s="179">
        <v>0.25</v>
      </c>
      <c r="AD67" s="182"/>
      <c r="AE67" s="182">
        <v>0.75</v>
      </c>
      <c r="AF67" s="183">
        <v>3</v>
      </c>
      <c r="AG67" s="188">
        <v>4</v>
      </c>
      <c r="AH67" s="180" t="s">
        <v>26</v>
      </c>
      <c r="AI67" s="181" t="s">
        <v>2</v>
      </c>
    </row>
    <row r="68" spans="1:35" ht="30.75" customHeight="1" thickBot="1" thickTop="1">
      <c r="A68" s="265">
        <v>4</v>
      </c>
      <c r="B68" s="161" t="s">
        <v>16</v>
      </c>
      <c r="C68" s="162"/>
      <c r="D68" s="18">
        <f t="shared" si="2"/>
        <v>70</v>
      </c>
      <c r="E68" s="175">
        <v>10</v>
      </c>
      <c r="F68" s="182">
        <v>10</v>
      </c>
      <c r="G68" s="183"/>
      <c r="H68" s="183"/>
      <c r="I68" s="183">
        <v>10</v>
      </c>
      <c r="J68" s="183"/>
      <c r="K68" s="183"/>
      <c r="L68" s="183">
        <v>40</v>
      </c>
      <c r="M68" s="183">
        <v>40</v>
      </c>
      <c r="N68" s="188">
        <v>20</v>
      </c>
      <c r="O68" s="179">
        <v>0.5</v>
      </c>
      <c r="P68" s="182">
        <v>1.5</v>
      </c>
      <c r="Q68" s="183">
        <v>2</v>
      </c>
      <c r="R68" s="186">
        <v>2</v>
      </c>
      <c r="S68" s="187"/>
      <c r="T68" s="182"/>
      <c r="U68" s="183"/>
      <c r="V68" s="183"/>
      <c r="W68" s="183"/>
      <c r="X68" s="183"/>
      <c r="Y68" s="183"/>
      <c r="Z68" s="183"/>
      <c r="AA68" s="183"/>
      <c r="AB68" s="188"/>
      <c r="AC68" s="179"/>
      <c r="AD68" s="182"/>
      <c r="AE68" s="182"/>
      <c r="AF68" s="183"/>
      <c r="AG68" s="188"/>
      <c r="AH68" s="267" t="s">
        <v>41</v>
      </c>
      <c r="AI68" s="181" t="s">
        <v>26</v>
      </c>
    </row>
    <row r="69" spans="1:35" ht="28.5" customHeight="1" thickBot="1" thickTop="1">
      <c r="A69" s="263">
        <v>5</v>
      </c>
      <c r="B69" s="161" t="s">
        <v>19</v>
      </c>
      <c r="C69" s="162"/>
      <c r="D69" s="18">
        <f t="shared" si="2"/>
        <v>70</v>
      </c>
      <c r="E69" s="175"/>
      <c r="F69" s="182"/>
      <c r="G69" s="183"/>
      <c r="H69" s="183"/>
      <c r="I69" s="183"/>
      <c r="J69" s="183"/>
      <c r="K69" s="183"/>
      <c r="L69" s="183"/>
      <c r="M69" s="183"/>
      <c r="N69" s="188"/>
      <c r="O69" s="179"/>
      <c r="P69" s="182"/>
      <c r="Q69" s="182"/>
      <c r="R69" s="186"/>
      <c r="S69" s="187">
        <v>10</v>
      </c>
      <c r="T69" s="182">
        <v>10</v>
      </c>
      <c r="U69" s="183"/>
      <c r="V69" s="183"/>
      <c r="W69" s="183">
        <v>10</v>
      </c>
      <c r="X69" s="183"/>
      <c r="Y69" s="183"/>
      <c r="Z69" s="183">
        <v>40</v>
      </c>
      <c r="AA69" s="183">
        <v>40</v>
      </c>
      <c r="AB69" s="188">
        <v>20</v>
      </c>
      <c r="AC69" s="179">
        <v>0.5</v>
      </c>
      <c r="AD69" s="182"/>
      <c r="AE69" s="182">
        <v>1.5</v>
      </c>
      <c r="AF69" s="183">
        <v>2</v>
      </c>
      <c r="AG69" s="188">
        <v>2</v>
      </c>
      <c r="AH69" s="180" t="s">
        <v>26</v>
      </c>
      <c r="AI69" s="181" t="s">
        <v>41</v>
      </c>
    </row>
    <row r="70" spans="1:35" ht="30.75" customHeight="1" thickBot="1" thickTop="1">
      <c r="A70" s="263">
        <v>6</v>
      </c>
      <c r="B70" s="161" t="s">
        <v>22</v>
      </c>
      <c r="C70" s="162"/>
      <c r="D70" s="18">
        <f t="shared" si="2"/>
        <v>70</v>
      </c>
      <c r="E70" s="175"/>
      <c r="F70" s="200"/>
      <c r="G70" s="201"/>
      <c r="H70" s="201"/>
      <c r="I70" s="201"/>
      <c r="J70" s="201"/>
      <c r="K70" s="201"/>
      <c r="L70" s="201"/>
      <c r="M70" s="201"/>
      <c r="N70" s="193"/>
      <c r="O70" s="268"/>
      <c r="P70" s="200"/>
      <c r="Q70" s="201"/>
      <c r="R70" s="204"/>
      <c r="S70" s="207">
        <v>10</v>
      </c>
      <c r="T70" s="200">
        <v>10</v>
      </c>
      <c r="U70" s="201"/>
      <c r="V70" s="201"/>
      <c r="W70" s="201">
        <v>10</v>
      </c>
      <c r="X70" s="201"/>
      <c r="Y70" s="201"/>
      <c r="Z70" s="201">
        <v>40</v>
      </c>
      <c r="AA70" s="201">
        <v>40</v>
      </c>
      <c r="AB70" s="193">
        <v>25</v>
      </c>
      <c r="AC70" s="268">
        <v>0.5</v>
      </c>
      <c r="AD70" s="200"/>
      <c r="AE70" s="200">
        <v>1.5</v>
      </c>
      <c r="AF70" s="201">
        <v>2</v>
      </c>
      <c r="AG70" s="193">
        <v>2</v>
      </c>
      <c r="AH70" s="180" t="s">
        <v>26</v>
      </c>
      <c r="AI70" s="181" t="s">
        <v>41</v>
      </c>
    </row>
    <row r="71" spans="1:35" ht="21.75" customHeight="1" thickBot="1" thickTop="1">
      <c r="A71" s="265">
        <v>7</v>
      </c>
      <c r="B71" s="161" t="s">
        <v>18</v>
      </c>
      <c r="C71" s="162"/>
      <c r="D71" s="18">
        <f t="shared" si="2"/>
        <v>65</v>
      </c>
      <c r="E71" s="175">
        <v>5</v>
      </c>
      <c r="F71" s="182">
        <v>10</v>
      </c>
      <c r="G71" s="183"/>
      <c r="H71" s="183"/>
      <c r="I71" s="183"/>
      <c r="J71" s="183"/>
      <c r="K71" s="183"/>
      <c r="L71" s="183">
        <v>20</v>
      </c>
      <c r="M71" s="183">
        <v>40</v>
      </c>
      <c r="N71" s="188">
        <v>10</v>
      </c>
      <c r="O71" s="179"/>
      <c r="P71" s="269"/>
      <c r="Q71" s="183"/>
      <c r="R71" s="186"/>
      <c r="S71" s="187">
        <v>5</v>
      </c>
      <c r="T71" s="182">
        <v>5</v>
      </c>
      <c r="U71" s="183"/>
      <c r="V71" s="183"/>
      <c r="W71" s="183"/>
      <c r="X71" s="183"/>
      <c r="Y71" s="183"/>
      <c r="Z71" s="183">
        <v>20</v>
      </c>
      <c r="AA71" s="183">
        <v>40</v>
      </c>
      <c r="AB71" s="188">
        <v>10</v>
      </c>
      <c r="AC71" s="179">
        <v>0.5</v>
      </c>
      <c r="AD71" s="182"/>
      <c r="AE71" s="182">
        <v>0.5</v>
      </c>
      <c r="AF71" s="183">
        <v>2</v>
      </c>
      <c r="AG71" s="188">
        <v>3</v>
      </c>
      <c r="AH71" s="180" t="s">
        <v>26</v>
      </c>
      <c r="AI71" s="181" t="s">
        <v>2</v>
      </c>
    </row>
    <row r="72" spans="1:35" ht="23.25" customHeight="1" thickBot="1" thickTop="1">
      <c r="A72" s="263">
        <v>8</v>
      </c>
      <c r="B72" s="161" t="s">
        <v>112</v>
      </c>
      <c r="C72" s="162"/>
      <c r="D72" s="18">
        <f t="shared" si="2"/>
        <v>14</v>
      </c>
      <c r="E72" s="175"/>
      <c r="F72" s="182"/>
      <c r="G72" s="183"/>
      <c r="H72" s="183"/>
      <c r="I72" s="183"/>
      <c r="J72" s="183"/>
      <c r="K72" s="183"/>
      <c r="L72" s="183"/>
      <c r="M72" s="183"/>
      <c r="N72" s="188"/>
      <c r="O72" s="179"/>
      <c r="P72" s="182"/>
      <c r="Q72" s="183"/>
      <c r="R72" s="186"/>
      <c r="S72" s="187">
        <v>3</v>
      </c>
      <c r="T72" s="182">
        <v>6</v>
      </c>
      <c r="U72" s="183">
        <v>5</v>
      </c>
      <c r="V72" s="183"/>
      <c r="W72" s="183"/>
      <c r="X72" s="183"/>
      <c r="Y72" s="183"/>
      <c r="Z72" s="183"/>
      <c r="AA72" s="183"/>
      <c r="AB72" s="188">
        <v>15</v>
      </c>
      <c r="AC72" s="179">
        <v>0.25</v>
      </c>
      <c r="AD72" s="182"/>
      <c r="AE72" s="182">
        <v>0.75</v>
      </c>
      <c r="AF72" s="183"/>
      <c r="AG72" s="188"/>
      <c r="AH72" s="180" t="s">
        <v>26</v>
      </c>
      <c r="AI72" s="181" t="s">
        <v>41</v>
      </c>
    </row>
    <row r="73" spans="1:35" ht="23.25" customHeight="1" thickBot="1" thickTop="1">
      <c r="A73" s="265">
        <v>9</v>
      </c>
      <c r="B73" s="161" t="s">
        <v>67</v>
      </c>
      <c r="C73" s="162"/>
      <c r="D73" s="18">
        <f t="shared" si="2"/>
        <v>60</v>
      </c>
      <c r="E73" s="175"/>
      <c r="F73" s="182"/>
      <c r="G73" s="183">
        <v>30</v>
      </c>
      <c r="H73" s="183"/>
      <c r="I73" s="183"/>
      <c r="J73" s="183"/>
      <c r="K73" s="183"/>
      <c r="L73" s="183"/>
      <c r="M73" s="183"/>
      <c r="N73" s="188"/>
      <c r="O73" s="179"/>
      <c r="P73" s="182"/>
      <c r="Q73" s="183"/>
      <c r="R73" s="186"/>
      <c r="S73" s="187"/>
      <c r="T73" s="182"/>
      <c r="U73" s="183">
        <v>30</v>
      </c>
      <c r="V73" s="183"/>
      <c r="W73" s="183"/>
      <c r="X73" s="183"/>
      <c r="Y73" s="183"/>
      <c r="Z73" s="183"/>
      <c r="AA73" s="183"/>
      <c r="AB73" s="188"/>
      <c r="AC73" s="179"/>
      <c r="AD73" s="182"/>
      <c r="AE73" s="182">
        <v>2.5</v>
      </c>
      <c r="AF73" s="183"/>
      <c r="AG73" s="188"/>
      <c r="AH73" s="180" t="s">
        <v>26</v>
      </c>
      <c r="AI73" s="181" t="s">
        <v>41</v>
      </c>
    </row>
    <row r="74" spans="1:35" ht="21.75" customHeight="1" thickBot="1" thickTop="1">
      <c r="A74" s="265">
        <v>10</v>
      </c>
      <c r="B74" s="161" t="s">
        <v>7</v>
      </c>
      <c r="C74" s="162"/>
      <c r="D74" s="18">
        <f t="shared" si="2"/>
        <v>40</v>
      </c>
      <c r="E74" s="175">
        <v>10</v>
      </c>
      <c r="F74" s="182">
        <v>10</v>
      </c>
      <c r="G74" s="183">
        <v>20</v>
      </c>
      <c r="H74" s="183"/>
      <c r="I74" s="183"/>
      <c r="J74" s="183"/>
      <c r="K74" s="183"/>
      <c r="L74" s="183"/>
      <c r="M74" s="183"/>
      <c r="N74" s="188">
        <v>20</v>
      </c>
      <c r="O74" s="179">
        <v>0.5</v>
      </c>
      <c r="P74" s="200">
        <v>1.5</v>
      </c>
      <c r="Q74" s="201"/>
      <c r="R74" s="204"/>
      <c r="S74" s="207"/>
      <c r="T74" s="182"/>
      <c r="U74" s="183"/>
      <c r="V74" s="183"/>
      <c r="W74" s="183"/>
      <c r="X74" s="183"/>
      <c r="Y74" s="183"/>
      <c r="Z74" s="183"/>
      <c r="AA74" s="183"/>
      <c r="AB74" s="188"/>
      <c r="AC74" s="179"/>
      <c r="AD74" s="182"/>
      <c r="AE74" s="182"/>
      <c r="AF74" s="183"/>
      <c r="AG74" s="188"/>
      <c r="AH74" s="180" t="s">
        <v>41</v>
      </c>
      <c r="AI74" s="174" t="s">
        <v>26</v>
      </c>
    </row>
    <row r="75" spans="1:35" ht="21" customHeight="1" thickBot="1" thickTop="1">
      <c r="A75" s="160">
        <v>11</v>
      </c>
      <c r="B75" s="161" t="s">
        <v>6</v>
      </c>
      <c r="C75" s="162"/>
      <c r="D75" s="18">
        <f t="shared" si="2"/>
        <v>20</v>
      </c>
      <c r="E75" s="175">
        <v>8</v>
      </c>
      <c r="F75" s="182">
        <v>7</v>
      </c>
      <c r="G75" s="183">
        <v>5</v>
      </c>
      <c r="H75" s="183"/>
      <c r="I75" s="183"/>
      <c r="J75" s="183"/>
      <c r="K75" s="183"/>
      <c r="L75" s="183"/>
      <c r="M75" s="183"/>
      <c r="N75" s="188">
        <v>20</v>
      </c>
      <c r="O75" s="179">
        <v>0.5</v>
      </c>
      <c r="P75" s="182">
        <v>0.5</v>
      </c>
      <c r="Q75" s="183"/>
      <c r="R75" s="186"/>
      <c r="S75" s="187"/>
      <c r="T75" s="182"/>
      <c r="U75" s="183"/>
      <c r="V75" s="183"/>
      <c r="W75" s="183"/>
      <c r="X75" s="183"/>
      <c r="Y75" s="183"/>
      <c r="Z75" s="183"/>
      <c r="AA75" s="183"/>
      <c r="AB75" s="188"/>
      <c r="AC75" s="182"/>
      <c r="AD75" s="182"/>
      <c r="AE75" s="182"/>
      <c r="AF75" s="183"/>
      <c r="AG75" s="188"/>
      <c r="AH75" s="180" t="s">
        <v>41</v>
      </c>
      <c r="AI75" s="181" t="s">
        <v>26</v>
      </c>
    </row>
    <row r="76" spans="1:35" ht="24" customHeight="1" thickBot="1" thickTop="1">
      <c r="A76" s="265">
        <v>12</v>
      </c>
      <c r="B76" s="161" t="s">
        <v>88</v>
      </c>
      <c r="C76" s="162"/>
      <c r="D76" s="18">
        <f t="shared" si="2"/>
        <v>20</v>
      </c>
      <c r="E76" s="199"/>
      <c r="F76" s="200"/>
      <c r="G76" s="201"/>
      <c r="H76" s="201">
        <v>10</v>
      </c>
      <c r="I76" s="201"/>
      <c r="J76" s="201"/>
      <c r="K76" s="201"/>
      <c r="L76" s="201"/>
      <c r="M76" s="201"/>
      <c r="N76" s="193"/>
      <c r="O76" s="268"/>
      <c r="P76" s="200"/>
      <c r="Q76" s="201"/>
      <c r="R76" s="204"/>
      <c r="S76" s="207"/>
      <c r="T76" s="200"/>
      <c r="U76" s="201"/>
      <c r="V76" s="201">
        <v>10</v>
      </c>
      <c r="W76" s="201"/>
      <c r="X76" s="201"/>
      <c r="Y76" s="201"/>
      <c r="Z76" s="201"/>
      <c r="AA76" s="201"/>
      <c r="AB76" s="193"/>
      <c r="AC76" s="179"/>
      <c r="AD76" s="182"/>
      <c r="AE76" s="182"/>
      <c r="AF76" s="183"/>
      <c r="AG76" s="208"/>
      <c r="AH76" s="194"/>
      <c r="AI76" s="195" t="s">
        <v>4</v>
      </c>
    </row>
    <row r="77" spans="1:35" ht="21.75" customHeight="1" thickBot="1" thickTop="1">
      <c r="A77" s="263">
        <v>13</v>
      </c>
      <c r="B77" s="209" t="s">
        <v>35</v>
      </c>
      <c r="C77" s="210"/>
      <c r="D77" s="18">
        <f aca="true" t="shared" si="3" ref="D77:AG77">SUM(D65:D76)</f>
        <v>876</v>
      </c>
      <c r="E77" s="27">
        <f t="shared" si="3"/>
        <v>48</v>
      </c>
      <c r="F77" s="18">
        <f t="shared" si="3"/>
        <v>51</v>
      </c>
      <c r="G77" s="18">
        <f t="shared" si="3"/>
        <v>60</v>
      </c>
      <c r="H77" s="18">
        <f t="shared" si="3"/>
        <v>10</v>
      </c>
      <c r="I77" s="18">
        <f t="shared" si="3"/>
        <v>25</v>
      </c>
      <c r="J77" s="18">
        <f t="shared" si="3"/>
        <v>30</v>
      </c>
      <c r="K77" s="18">
        <f t="shared" si="3"/>
        <v>8</v>
      </c>
      <c r="L77" s="18">
        <f t="shared" si="3"/>
        <v>207</v>
      </c>
      <c r="M77" s="18">
        <f t="shared" si="3"/>
        <v>210</v>
      </c>
      <c r="N77" s="18">
        <f t="shared" si="3"/>
        <v>95</v>
      </c>
      <c r="O77" s="270">
        <f t="shared" si="3"/>
        <v>1.5</v>
      </c>
      <c r="P77" s="270">
        <f t="shared" si="3"/>
        <v>3.5</v>
      </c>
      <c r="Q77" s="18">
        <f t="shared" si="3"/>
        <v>2</v>
      </c>
      <c r="R77" s="211">
        <f t="shared" si="3"/>
        <v>2</v>
      </c>
      <c r="S77" s="18">
        <f t="shared" si="3"/>
        <v>37</v>
      </c>
      <c r="T77" s="271">
        <f t="shared" si="3"/>
        <v>40</v>
      </c>
      <c r="U77" s="18">
        <f t="shared" si="3"/>
        <v>40</v>
      </c>
      <c r="V77" s="18">
        <f t="shared" si="3"/>
        <v>10</v>
      </c>
      <c r="W77" s="18">
        <f t="shared" si="3"/>
        <v>25</v>
      </c>
      <c r="X77" s="18">
        <f t="shared" si="3"/>
        <v>30</v>
      </c>
      <c r="Y77" s="18">
        <f t="shared" si="3"/>
        <v>8</v>
      </c>
      <c r="Z77" s="18">
        <f t="shared" si="3"/>
        <v>247</v>
      </c>
      <c r="AA77" s="18">
        <f t="shared" si="3"/>
        <v>360</v>
      </c>
      <c r="AB77" s="18">
        <f t="shared" si="3"/>
        <v>90</v>
      </c>
      <c r="AC77" s="18">
        <f t="shared" si="3"/>
        <v>3</v>
      </c>
      <c r="AD77" s="18">
        <f t="shared" si="3"/>
        <v>3.5</v>
      </c>
      <c r="AE77" s="18">
        <f t="shared" si="3"/>
        <v>8.5</v>
      </c>
      <c r="AF77" s="18">
        <f t="shared" si="3"/>
        <v>16</v>
      </c>
      <c r="AG77" s="18">
        <f t="shared" si="3"/>
        <v>20</v>
      </c>
      <c r="AH77" s="18"/>
      <c r="AI77" s="18"/>
    </row>
    <row r="78" spans="1:35" ht="24" customHeight="1" thickBot="1" thickTop="1">
      <c r="A78" s="265">
        <v>14</v>
      </c>
      <c r="B78" s="214" t="s">
        <v>37</v>
      </c>
      <c r="C78" s="215"/>
      <c r="D78" s="272">
        <f>SUM(N77+AB77)</f>
        <v>185</v>
      </c>
      <c r="E78" s="273"/>
      <c r="F78" s="29"/>
      <c r="G78" s="29"/>
      <c r="H78" s="29"/>
      <c r="I78" s="29"/>
      <c r="J78" s="29"/>
      <c r="K78" s="29"/>
      <c r="L78" s="29"/>
      <c r="M78" s="29"/>
      <c r="N78" s="29"/>
      <c r="O78" s="274">
        <f>SUM(O77:R77)</f>
        <v>9</v>
      </c>
      <c r="P78" s="274"/>
      <c r="Q78" s="274"/>
      <c r="R78" s="274"/>
      <c r="S78" s="275"/>
      <c r="T78" s="276"/>
      <c r="U78" s="220"/>
      <c r="V78" s="220"/>
      <c r="W78" s="220"/>
      <c r="X78" s="220"/>
      <c r="Y78" s="220"/>
      <c r="Z78" s="220"/>
      <c r="AA78" s="220"/>
      <c r="AB78" s="220"/>
      <c r="AC78" s="221">
        <f>SUM(AC77:AG77)</f>
        <v>51</v>
      </c>
      <c r="AD78" s="221"/>
      <c r="AE78" s="221"/>
      <c r="AF78" s="221"/>
      <c r="AG78" s="221"/>
      <c r="AH78" s="222"/>
      <c r="AI78" s="222"/>
    </row>
    <row r="79" spans="1:35" ht="24" customHeight="1" thickBot="1" thickTop="1">
      <c r="A79" s="263">
        <v>15</v>
      </c>
      <c r="B79" s="214" t="s">
        <v>36</v>
      </c>
      <c r="C79" s="215"/>
      <c r="D79" s="272">
        <f>SUM(M77,AA77)</f>
        <v>570</v>
      </c>
      <c r="E79" s="277"/>
      <c r="F79" s="35"/>
      <c r="G79" s="35"/>
      <c r="H79" s="35"/>
      <c r="I79" s="35"/>
      <c r="J79" s="35"/>
      <c r="K79" s="35"/>
      <c r="L79" s="35"/>
      <c r="M79" s="35"/>
      <c r="N79" s="35"/>
      <c r="O79" s="227">
        <f>SUM(O78,AC78)</f>
        <v>60</v>
      </c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9"/>
      <c r="AH79" s="278"/>
      <c r="AI79" s="222"/>
    </row>
    <row r="80" spans="1:35" ht="30.75" customHeight="1" thickBot="1" thickTop="1">
      <c r="A80" s="265">
        <v>16</v>
      </c>
      <c r="B80" s="209" t="s">
        <v>40</v>
      </c>
      <c r="C80" s="210"/>
      <c r="D80" s="209">
        <f>SUM(D77:D79)</f>
        <v>1631</v>
      </c>
      <c r="E80" s="210"/>
      <c r="F80" s="231" t="s">
        <v>122</v>
      </c>
      <c r="G80" s="231"/>
      <c r="H80" s="231"/>
      <c r="I80" s="231"/>
      <c r="J80" s="231"/>
      <c r="K80" s="231"/>
      <c r="L80" s="231"/>
      <c r="M80" s="272">
        <f>SUM(K77:L77,Y77:Z77)</f>
        <v>470</v>
      </c>
      <c r="N80" s="35"/>
      <c r="O80" s="35"/>
      <c r="P80" s="35"/>
      <c r="Q80" s="279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233"/>
      <c r="AC80" s="233"/>
      <c r="AD80" s="233"/>
      <c r="AE80" s="233"/>
      <c r="AF80" s="233"/>
      <c r="AG80" s="233"/>
      <c r="AH80" s="222"/>
      <c r="AI80" s="222"/>
    </row>
    <row r="81" spans="1:35" ht="14.25" customHeight="1" thickBot="1" thickTop="1">
      <c r="A81" s="280"/>
      <c r="B81" s="281"/>
      <c r="C81" s="281"/>
      <c r="D81" s="282"/>
      <c r="E81" s="282"/>
      <c r="F81" s="30"/>
      <c r="G81" s="30"/>
      <c r="H81" s="30"/>
      <c r="I81" s="30"/>
      <c r="J81" s="30"/>
      <c r="K81" s="30"/>
      <c r="L81" s="30"/>
      <c r="M81" s="282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233"/>
      <c r="AC81" s="233"/>
      <c r="AD81" s="233"/>
      <c r="AE81" s="233"/>
      <c r="AF81" s="233"/>
      <c r="AG81" s="233"/>
      <c r="AH81" s="222"/>
      <c r="AI81" s="222"/>
    </row>
    <row r="82" spans="1:35" ht="28.5" customHeight="1" thickBot="1" thickTop="1">
      <c r="A82" s="244" t="s">
        <v>121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</row>
    <row r="83" spans="1:35" s="17" customFormat="1" ht="28.5" customHeight="1" thickBot="1" thickTop="1">
      <c r="A83" s="246" t="s">
        <v>0</v>
      </c>
      <c r="B83" s="128" t="s">
        <v>1</v>
      </c>
      <c r="C83" s="129"/>
      <c r="D83" s="130" t="s">
        <v>43</v>
      </c>
      <c r="E83" s="283" t="s">
        <v>55</v>
      </c>
      <c r="F83" s="284"/>
      <c r="G83" s="284"/>
      <c r="H83" s="284"/>
      <c r="I83" s="284"/>
      <c r="J83" s="284"/>
      <c r="K83" s="284"/>
      <c r="L83" s="284"/>
      <c r="M83" s="284"/>
      <c r="N83" s="285"/>
      <c r="O83" s="250" t="s">
        <v>25</v>
      </c>
      <c r="P83" s="250"/>
      <c r="Q83" s="250"/>
      <c r="R83" s="250"/>
      <c r="S83" s="251" t="s">
        <v>56</v>
      </c>
      <c r="T83" s="252"/>
      <c r="U83" s="252"/>
      <c r="V83" s="252"/>
      <c r="W83" s="252"/>
      <c r="X83" s="252"/>
      <c r="Y83" s="252"/>
      <c r="Z83" s="252"/>
      <c r="AA83" s="252"/>
      <c r="AB83" s="253"/>
      <c r="AC83" s="250" t="s">
        <v>25</v>
      </c>
      <c r="AD83" s="250"/>
      <c r="AE83" s="250"/>
      <c r="AF83" s="250"/>
      <c r="AG83" s="250"/>
      <c r="AH83" s="254" t="s">
        <v>39</v>
      </c>
      <c r="AI83" s="254"/>
    </row>
    <row r="84" spans="1:35" s="17" customFormat="1" ht="22.5" customHeight="1" thickBot="1" thickTop="1">
      <c r="A84" s="255"/>
      <c r="B84" s="140"/>
      <c r="C84" s="141"/>
      <c r="D84" s="142"/>
      <c r="E84" s="143" t="s">
        <v>115</v>
      </c>
      <c r="F84" s="144"/>
      <c r="G84" s="148" t="s">
        <v>29</v>
      </c>
      <c r="H84" s="148" t="s">
        <v>77</v>
      </c>
      <c r="I84" s="146" t="s">
        <v>113</v>
      </c>
      <c r="J84" s="156" t="s">
        <v>125</v>
      </c>
      <c r="K84" s="147" t="s">
        <v>123</v>
      </c>
      <c r="L84" s="147"/>
      <c r="M84" s="148" t="s">
        <v>64</v>
      </c>
      <c r="N84" s="257" t="s">
        <v>69</v>
      </c>
      <c r="O84" s="148" t="s">
        <v>92</v>
      </c>
      <c r="P84" s="148"/>
      <c r="Q84" s="148" t="s">
        <v>58</v>
      </c>
      <c r="R84" s="148" t="s">
        <v>59</v>
      </c>
      <c r="S84" s="143" t="s">
        <v>115</v>
      </c>
      <c r="T84" s="144"/>
      <c r="U84" s="148" t="s">
        <v>29</v>
      </c>
      <c r="V84" s="148" t="s">
        <v>77</v>
      </c>
      <c r="W84" s="146" t="s">
        <v>113</v>
      </c>
      <c r="X84" s="156" t="s">
        <v>125</v>
      </c>
      <c r="Y84" s="147" t="s">
        <v>123</v>
      </c>
      <c r="Z84" s="147"/>
      <c r="AA84" s="148" t="s">
        <v>64</v>
      </c>
      <c r="AB84" s="149" t="s">
        <v>69</v>
      </c>
      <c r="AC84" s="148" t="s">
        <v>92</v>
      </c>
      <c r="AD84" s="148"/>
      <c r="AE84" s="148"/>
      <c r="AF84" s="148" t="s">
        <v>50</v>
      </c>
      <c r="AG84" s="148" t="s">
        <v>51</v>
      </c>
      <c r="AH84" s="150" t="s">
        <v>62</v>
      </c>
      <c r="AI84" s="150" t="s">
        <v>63</v>
      </c>
    </row>
    <row r="85" spans="1:35" s="17" customFormat="1" ht="54" customHeight="1" thickBot="1" thickTop="1">
      <c r="A85" s="260"/>
      <c r="B85" s="152"/>
      <c r="C85" s="153"/>
      <c r="D85" s="154"/>
      <c r="E85" s="155" t="s">
        <v>114</v>
      </c>
      <c r="F85" s="261" t="s">
        <v>116</v>
      </c>
      <c r="G85" s="148"/>
      <c r="H85" s="148"/>
      <c r="I85" s="145"/>
      <c r="J85" s="156"/>
      <c r="K85" s="157" t="s">
        <v>126</v>
      </c>
      <c r="L85" s="158" t="s">
        <v>80</v>
      </c>
      <c r="M85" s="148"/>
      <c r="N85" s="257"/>
      <c r="O85" s="159" t="s">
        <v>99</v>
      </c>
      <c r="P85" s="159" t="s">
        <v>91</v>
      </c>
      <c r="Q85" s="148"/>
      <c r="R85" s="148"/>
      <c r="S85" s="155" t="s">
        <v>114</v>
      </c>
      <c r="T85" s="261" t="s">
        <v>116</v>
      </c>
      <c r="U85" s="148"/>
      <c r="V85" s="148"/>
      <c r="W85" s="145"/>
      <c r="X85" s="156"/>
      <c r="Y85" s="157" t="s">
        <v>126</v>
      </c>
      <c r="Z85" s="158" t="s">
        <v>80</v>
      </c>
      <c r="AA85" s="148"/>
      <c r="AB85" s="149"/>
      <c r="AC85" s="159" t="s">
        <v>99</v>
      </c>
      <c r="AD85" s="159" t="s">
        <v>106</v>
      </c>
      <c r="AE85" s="159" t="s">
        <v>91</v>
      </c>
      <c r="AF85" s="148"/>
      <c r="AG85" s="148"/>
      <c r="AH85" s="150"/>
      <c r="AI85" s="150"/>
    </row>
    <row r="86" spans="1:35" s="17" customFormat="1" ht="24" customHeight="1" thickBot="1" thickTop="1">
      <c r="A86" s="286">
        <v>1</v>
      </c>
      <c r="B86" s="161" t="s">
        <v>84</v>
      </c>
      <c r="C86" s="162"/>
      <c r="D86" s="18">
        <f aca="true" t="shared" si="4" ref="D86:D95">SUM(E86:L86,S86:Z86)</f>
        <v>20</v>
      </c>
      <c r="E86" s="175"/>
      <c r="F86" s="165"/>
      <c r="G86" s="166"/>
      <c r="H86" s="166"/>
      <c r="I86" s="166"/>
      <c r="J86" s="166"/>
      <c r="K86" s="167"/>
      <c r="L86" s="168"/>
      <c r="M86" s="166"/>
      <c r="N86" s="172"/>
      <c r="O86" s="179"/>
      <c r="P86" s="182"/>
      <c r="Q86" s="183"/>
      <c r="R86" s="186"/>
      <c r="S86" s="171">
        <v>5</v>
      </c>
      <c r="T86" s="165">
        <v>5</v>
      </c>
      <c r="U86" s="166">
        <v>10</v>
      </c>
      <c r="V86" s="166"/>
      <c r="W86" s="166"/>
      <c r="X86" s="166"/>
      <c r="Y86" s="167"/>
      <c r="Z86" s="168"/>
      <c r="AA86" s="166"/>
      <c r="AB86" s="172">
        <v>20</v>
      </c>
      <c r="AC86" s="264">
        <v>0.25</v>
      </c>
      <c r="AD86" s="165"/>
      <c r="AE86" s="165">
        <v>0.75</v>
      </c>
      <c r="AF86" s="287"/>
      <c r="AG86" s="288"/>
      <c r="AH86" s="289" t="s">
        <v>26</v>
      </c>
      <c r="AI86" s="181" t="s">
        <v>41</v>
      </c>
    </row>
    <row r="87" spans="1:35" s="17" customFormat="1" ht="20.25" customHeight="1" thickBot="1" thickTop="1">
      <c r="A87" s="263">
        <v>2</v>
      </c>
      <c r="B87" s="161" t="s">
        <v>86</v>
      </c>
      <c r="C87" s="162"/>
      <c r="D87" s="18">
        <f t="shared" si="4"/>
        <v>14</v>
      </c>
      <c r="E87" s="175"/>
      <c r="F87" s="165"/>
      <c r="G87" s="166"/>
      <c r="H87" s="166"/>
      <c r="I87" s="166"/>
      <c r="J87" s="166"/>
      <c r="K87" s="176"/>
      <c r="L87" s="177"/>
      <c r="M87" s="166"/>
      <c r="N87" s="172"/>
      <c r="O87" s="179"/>
      <c r="P87" s="182"/>
      <c r="Q87" s="183"/>
      <c r="R87" s="186"/>
      <c r="S87" s="178">
        <v>4</v>
      </c>
      <c r="T87" s="165">
        <v>5</v>
      </c>
      <c r="U87" s="166">
        <v>5</v>
      </c>
      <c r="V87" s="166"/>
      <c r="W87" s="166"/>
      <c r="X87" s="166"/>
      <c r="Y87" s="176"/>
      <c r="Z87" s="177"/>
      <c r="AA87" s="166"/>
      <c r="AB87" s="172">
        <v>15</v>
      </c>
      <c r="AC87" s="179">
        <v>0.25</v>
      </c>
      <c r="AD87" s="182"/>
      <c r="AE87" s="182">
        <v>0.75</v>
      </c>
      <c r="AF87" s="183"/>
      <c r="AG87" s="188"/>
      <c r="AH87" s="290" t="s">
        <v>26</v>
      </c>
      <c r="AI87" s="181" t="s">
        <v>41</v>
      </c>
    </row>
    <row r="88" spans="1:35" s="17" customFormat="1" ht="21" customHeight="1" thickBot="1" thickTop="1">
      <c r="A88" s="265">
        <v>3</v>
      </c>
      <c r="B88" s="161" t="s">
        <v>85</v>
      </c>
      <c r="C88" s="162"/>
      <c r="D88" s="18">
        <f t="shared" si="4"/>
        <v>19</v>
      </c>
      <c r="E88" s="175">
        <v>5</v>
      </c>
      <c r="F88" s="182">
        <v>4</v>
      </c>
      <c r="G88" s="183">
        <v>5</v>
      </c>
      <c r="H88" s="183">
        <v>5</v>
      </c>
      <c r="I88" s="183"/>
      <c r="J88" s="183"/>
      <c r="K88" s="184"/>
      <c r="L88" s="185"/>
      <c r="M88" s="183"/>
      <c r="N88" s="188">
        <v>10</v>
      </c>
      <c r="O88" s="179">
        <v>0.25</v>
      </c>
      <c r="P88" s="182">
        <v>0.75</v>
      </c>
      <c r="Q88" s="183"/>
      <c r="R88" s="186"/>
      <c r="S88" s="187"/>
      <c r="T88" s="182"/>
      <c r="U88" s="183"/>
      <c r="V88" s="183"/>
      <c r="W88" s="183"/>
      <c r="X88" s="183"/>
      <c r="Y88" s="184"/>
      <c r="Z88" s="185"/>
      <c r="AA88" s="183"/>
      <c r="AB88" s="188"/>
      <c r="AC88" s="179"/>
      <c r="AD88" s="182"/>
      <c r="AE88" s="182"/>
      <c r="AF88" s="183"/>
      <c r="AG88" s="188"/>
      <c r="AH88" s="291" t="s">
        <v>41</v>
      </c>
      <c r="AI88" s="195" t="s">
        <v>26</v>
      </c>
    </row>
    <row r="89" spans="1:35" ht="17.25" customHeight="1" thickBot="1" thickTop="1">
      <c r="A89" s="265">
        <v>4</v>
      </c>
      <c r="B89" s="161" t="s">
        <v>8</v>
      </c>
      <c r="C89" s="162"/>
      <c r="D89" s="18">
        <f t="shared" si="4"/>
        <v>15</v>
      </c>
      <c r="E89" s="175"/>
      <c r="F89" s="182"/>
      <c r="G89" s="183"/>
      <c r="H89" s="183"/>
      <c r="I89" s="183"/>
      <c r="J89" s="183"/>
      <c r="K89" s="184"/>
      <c r="L89" s="185"/>
      <c r="M89" s="183"/>
      <c r="N89" s="188"/>
      <c r="O89" s="182"/>
      <c r="P89" s="182"/>
      <c r="Q89" s="183"/>
      <c r="R89" s="186"/>
      <c r="S89" s="187">
        <v>5</v>
      </c>
      <c r="T89" s="182">
        <v>5</v>
      </c>
      <c r="U89" s="183">
        <v>5</v>
      </c>
      <c r="V89" s="183"/>
      <c r="W89" s="183"/>
      <c r="X89" s="183"/>
      <c r="Y89" s="184"/>
      <c r="Z89" s="185"/>
      <c r="AA89" s="183"/>
      <c r="AB89" s="188">
        <v>15</v>
      </c>
      <c r="AC89" s="182">
        <v>0.25</v>
      </c>
      <c r="AD89" s="182"/>
      <c r="AE89" s="182">
        <v>0.75</v>
      </c>
      <c r="AF89" s="182"/>
      <c r="AG89" s="188"/>
      <c r="AH89" s="180" t="s">
        <v>26</v>
      </c>
      <c r="AI89" s="195" t="s">
        <v>41</v>
      </c>
    </row>
    <row r="90" spans="1:35" s="17" customFormat="1" ht="17.25" customHeight="1" thickBot="1" thickTop="1">
      <c r="A90" s="263">
        <v>5</v>
      </c>
      <c r="B90" s="161" t="s">
        <v>38</v>
      </c>
      <c r="C90" s="162"/>
      <c r="D90" s="18">
        <f t="shared" si="4"/>
        <v>30</v>
      </c>
      <c r="E90" s="175"/>
      <c r="F90" s="182"/>
      <c r="G90" s="183"/>
      <c r="H90" s="183"/>
      <c r="I90" s="183"/>
      <c r="J90" s="183"/>
      <c r="K90" s="184"/>
      <c r="L90" s="185"/>
      <c r="M90" s="183"/>
      <c r="N90" s="188"/>
      <c r="O90" s="179"/>
      <c r="P90" s="182"/>
      <c r="Q90" s="183"/>
      <c r="R90" s="292"/>
      <c r="S90" s="293">
        <v>5</v>
      </c>
      <c r="T90" s="182">
        <v>5</v>
      </c>
      <c r="U90" s="183"/>
      <c r="V90" s="183"/>
      <c r="W90" s="183"/>
      <c r="X90" s="183"/>
      <c r="Y90" s="184"/>
      <c r="Z90" s="185">
        <v>20</v>
      </c>
      <c r="AA90" s="183"/>
      <c r="AB90" s="188">
        <v>20</v>
      </c>
      <c r="AC90" s="179">
        <v>0.25</v>
      </c>
      <c r="AD90" s="182"/>
      <c r="AE90" s="182">
        <v>0.75</v>
      </c>
      <c r="AF90" s="183">
        <v>1</v>
      </c>
      <c r="AG90" s="188"/>
      <c r="AH90" s="294" t="s">
        <v>26</v>
      </c>
      <c r="AI90" s="181" t="s">
        <v>41</v>
      </c>
    </row>
    <row r="91" spans="1:35" s="17" customFormat="1" ht="52.5" customHeight="1" thickBot="1" thickTop="1">
      <c r="A91" s="286">
        <v>6</v>
      </c>
      <c r="B91" s="295" t="s">
        <v>100</v>
      </c>
      <c r="C91" s="296"/>
      <c r="D91" s="18">
        <f t="shared" si="4"/>
        <v>20</v>
      </c>
      <c r="E91" s="175"/>
      <c r="F91" s="200"/>
      <c r="G91" s="201"/>
      <c r="H91" s="201"/>
      <c r="I91" s="201"/>
      <c r="J91" s="201"/>
      <c r="K91" s="297"/>
      <c r="L91" s="298"/>
      <c r="M91" s="201"/>
      <c r="N91" s="193"/>
      <c r="O91" s="268"/>
      <c r="P91" s="200"/>
      <c r="Q91" s="201"/>
      <c r="R91" s="204"/>
      <c r="S91" s="207"/>
      <c r="T91" s="200"/>
      <c r="U91" s="201">
        <v>20</v>
      </c>
      <c r="V91" s="201"/>
      <c r="W91" s="201"/>
      <c r="X91" s="201"/>
      <c r="Y91" s="297"/>
      <c r="Z91" s="298"/>
      <c r="AA91" s="201"/>
      <c r="AB91" s="193">
        <v>20</v>
      </c>
      <c r="AC91" s="268"/>
      <c r="AD91" s="200"/>
      <c r="AE91" s="200">
        <v>2</v>
      </c>
      <c r="AF91" s="201"/>
      <c r="AG91" s="188"/>
      <c r="AH91" s="299" t="s">
        <v>26</v>
      </c>
      <c r="AI91" s="195" t="s">
        <v>41</v>
      </c>
    </row>
    <row r="92" spans="1:35" s="17" customFormat="1" ht="27" customHeight="1" thickBot="1" thickTop="1">
      <c r="A92" s="263">
        <v>7</v>
      </c>
      <c r="B92" s="161" t="s">
        <v>11</v>
      </c>
      <c r="C92" s="162"/>
      <c r="D92" s="18">
        <f t="shared" si="4"/>
        <v>55</v>
      </c>
      <c r="E92" s="175">
        <v>10</v>
      </c>
      <c r="F92" s="182">
        <v>15</v>
      </c>
      <c r="G92" s="183">
        <v>5</v>
      </c>
      <c r="H92" s="183"/>
      <c r="I92" s="183"/>
      <c r="J92" s="183"/>
      <c r="K92" s="184"/>
      <c r="L92" s="185"/>
      <c r="M92" s="183"/>
      <c r="N92" s="188">
        <v>20</v>
      </c>
      <c r="O92" s="179"/>
      <c r="P92" s="182"/>
      <c r="Q92" s="183"/>
      <c r="R92" s="186"/>
      <c r="S92" s="187">
        <v>10</v>
      </c>
      <c r="T92" s="182">
        <v>10</v>
      </c>
      <c r="U92" s="183">
        <v>5</v>
      </c>
      <c r="V92" s="183"/>
      <c r="W92" s="183"/>
      <c r="X92" s="183"/>
      <c r="Y92" s="184"/>
      <c r="Z92" s="185"/>
      <c r="AA92" s="183"/>
      <c r="AB92" s="188">
        <v>20</v>
      </c>
      <c r="AC92" s="179">
        <v>1.25</v>
      </c>
      <c r="AD92" s="182"/>
      <c r="AE92" s="182">
        <v>1.75</v>
      </c>
      <c r="AF92" s="183"/>
      <c r="AG92" s="188"/>
      <c r="AH92" s="180" t="s">
        <v>26</v>
      </c>
      <c r="AI92" s="181" t="s">
        <v>41</v>
      </c>
    </row>
    <row r="93" spans="1:35" s="17" customFormat="1" ht="27" customHeight="1" thickBot="1" thickTop="1">
      <c r="A93" s="263">
        <v>8</v>
      </c>
      <c r="B93" s="161" t="s">
        <v>93</v>
      </c>
      <c r="C93" s="162"/>
      <c r="D93" s="18">
        <f t="shared" si="4"/>
        <v>25</v>
      </c>
      <c r="E93" s="175"/>
      <c r="F93" s="200"/>
      <c r="G93" s="201"/>
      <c r="H93" s="201"/>
      <c r="I93" s="201"/>
      <c r="J93" s="201"/>
      <c r="K93" s="297"/>
      <c r="L93" s="298"/>
      <c r="M93" s="201"/>
      <c r="N93" s="193"/>
      <c r="O93" s="268"/>
      <c r="P93" s="200"/>
      <c r="Q93" s="201"/>
      <c r="R93" s="204"/>
      <c r="S93" s="207">
        <v>5</v>
      </c>
      <c r="T93" s="200">
        <v>15</v>
      </c>
      <c r="U93" s="201">
        <v>5</v>
      </c>
      <c r="V93" s="201"/>
      <c r="W93" s="201"/>
      <c r="X93" s="201"/>
      <c r="Y93" s="297"/>
      <c r="Z93" s="298"/>
      <c r="AA93" s="201"/>
      <c r="AB93" s="193">
        <v>15</v>
      </c>
      <c r="AC93" s="179">
        <v>0.25</v>
      </c>
      <c r="AD93" s="182"/>
      <c r="AE93" s="182">
        <v>0.75</v>
      </c>
      <c r="AF93" s="183"/>
      <c r="AG93" s="193"/>
      <c r="AH93" s="180" t="s">
        <v>26</v>
      </c>
      <c r="AI93" s="181" t="s">
        <v>41</v>
      </c>
    </row>
    <row r="94" spans="1:35" s="17" customFormat="1" ht="33" customHeight="1" thickBot="1" thickTop="1">
      <c r="A94" s="286">
        <v>9</v>
      </c>
      <c r="B94" s="161" t="s">
        <v>9</v>
      </c>
      <c r="C94" s="162"/>
      <c r="D94" s="18">
        <f t="shared" si="4"/>
        <v>130</v>
      </c>
      <c r="E94" s="175">
        <v>5</v>
      </c>
      <c r="F94" s="200">
        <v>5</v>
      </c>
      <c r="G94" s="201"/>
      <c r="H94" s="201">
        <v>10</v>
      </c>
      <c r="I94" s="201">
        <v>5</v>
      </c>
      <c r="J94" s="201"/>
      <c r="K94" s="297">
        <v>10</v>
      </c>
      <c r="L94" s="298">
        <v>30</v>
      </c>
      <c r="M94" s="300">
        <v>40</v>
      </c>
      <c r="N94" s="193">
        <v>20</v>
      </c>
      <c r="O94" s="268"/>
      <c r="P94" s="200"/>
      <c r="Q94" s="201"/>
      <c r="R94" s="301"/>
      <c r="S94" s="302">
        <v>5</v>
      </c>
      <c r="T94" s="200">
        <v>5</v>
      </c>
      <c r="U94" s="201"/>
      <c r="V94" s="201">
        <v>10</v>
      </c>
      <c r="W94" s="201">
        <v>5</v>
      </c>
      <c r="X94" s="201"/>
      <c r="Y94" s="297">
        <v>10</v>
      </c>
      <c r="Z94" s="298">
        <v>30</v>
      </c>
      <c r="AA94" s="201">
        <v>40</v>
      </c>
      <c r="AB94" s="193">
        <v>15</v>
      </c>
      <c r="AC94" s="268">
        <v>0.5</v>
      </c>
      <c r="AD94" s="200"/>
      <c r="AE94" s="200">
        <v>0.5</v>
      </c>
      <c r="AF94" s="201">
        <v>3</v>
      </c>
      <c r="AG94" s="188">
        <v>3</v>
      </c>
      <c r="AH94" s="194" t="s">
        <v>26</v>
      </c>
      <c r="AI94" s="195" t="s">
        <v>2</v>
      </c>
    </row>
    <row r="95" spans="1:35" s="17" customFormat="1" ht="27" customHeight="1" thickBot="1" thickTop="1">
      <c r="A95" s="286">
        <v>10</v>
      </c>
      <c r="B95" s="161" t="s">
        <v>34</v>
      </c>
      <c r="C95" s="162"/>
      <c r="D95" s="18">
        <f t="shared" si="4"/>
        <v>225</v>
      </c>
      <c r="E95" s="175">
        <v>4</v>
      </c>
      <c r="F95" s="182">
        <v>3</v>
      </c>
      <c r="G95" s="183">
        <v>5</v>
      </c>
      <c r="H95" s="183"/>
      <c r="I95" s="183"/>
      <c r="J95" s="183">
        <v>20</v>
      </c>
      <c r="K95" s="184">
        <v>8</v>
      </c>
      <c r="L95" s="185">
        <v>72</v>
      </c>
      <c r="M95" s="183">
        <v>100</v>
      </c>
      <c r="N95" s="188">
        <v>5</v>
      </c>
      <c r="O95" s="179"/>
      <c r="P95" s="182"/>
      <c r="Q95" s="183"/>
      <c r="R95" s="186"/>
      <c r="S95" s="187">
        <v>5</v>
      </c>
      <c r="T95" s="182">
        <v>3</v>
      </c>
      <c r="U95" s="183">
        <v>5</v>
      </c>
      <c r="V95" s="183"/>
      <c r="W95" s="183"/>
      <c r="X95" s="183">
        <v>20</v>
      </c>
      <c r="Y95" s="184">
        <v>8</v>
      </c>
      <c r="Z95" s="185">
        <v>72</v>
      </c>
      <c r="AA95" s="183">
        <v>110</v>
      </c>
      <c r="AB95" s="188">
        <v>5</v>
      </c>
      <c r="AC95" s="179">
        <v>0.5</v>
      </c>
      <c r="AD95" s="303">
        <v>4</v>
      </c>
      <c r="AE95" s="182">
        <v>0.5</v>
      </c>
      <c r="AF95" s="183">
        <v>6</v>
      </c>
      <c r="AG95" s="188">
        <v>8</v>
      </c>
      <c r="AH95" s="304" t="s">
        <v>26</v>
      </c>
      <c r="AI95" s="181" t="s">
        <v>81</v>
      </c>
    </row>
    <row r="96" spans="1:35" s="17" customFormat="1" ht="24" customHeight="1" thickBot="1" thickTop="1">
      <c r="A96" s="286">
        <v>11</v>
      </c>
      <c r="B96" s="305" t="s">
        <v>21</v>
      </c>
      <c r="C96" s="306"/>
      <c r="D96" s="26">
        <f>SUM(E96:L96,S96:Z96)</f>
        <v>67</v>
      </c>
      <c r="E96" s="175">
        <v>15</v>
      </c>
      <c r="F96" s="200">
        <v>6</v>
      </c>
      <c r="G96" s="201">
        <v>6</v>
      </c>
      <c r="H96" s="201"/>
      <c r="I96" s="201"/>
      <c r="J96" s="201"/>
      <c r="K96" s="297">
        <v>6</v>
      </c>
      <c r="L96" s="185">
        <v>34</v>
      </c>
      <c r="M96" s="201">
        <v>40</v>
      </c>
      <c r="N96" s="188">
        <v>25</v>
      </c>
      <c r="O96" s="268">
        <v>0.75</v>
      </c>
      <c r="P96" s="201">
        <v>0.25</v>
      </c>
      <c r="Q96" s="201">
        <v>2</v>
      </c>
      <c r="R96" s="204">
        <v>2</v>
      </c>
      <c r="S96" s="207"/>
      <c r="T96" s="200"/>
      <c r="U96" s="201"/>
      <c r="V96" s="201"/>
      <c r="W96" s="201"/>
      <c r="X96" s="201"/>
      <c r="Y96" s="297"/>
      <c r="Z96" s="298"/>
      <c r="AA96" s="201"/>
      <c r="AB96" s="193"/>
      <c r="AC96" s="268"/>
      <c r="AD96" s="200"/>
      <c r="AE96" s="200"/>
      <c r="AF96" s="201"/>
      <c r="AG96" s="193"/>
      <c r="AH96" s="291" t="s">
        <v>41</v>
      </c>
      <c r="AI96" s="181" t="s">
        <v>26</v>
      </c>
    </row>
    <row r="97" spans="1:35" s="17" customFormat="1" ht="24" customHeight="1" thickBot="1" thickTop="1">
      <c r="A97" s="286">
        <v>12</v>
      </c>
      <c r="B97" s="161" t="s">
        <v>17</v>
      </c>
      <c r="C97" s="162"/>
      <c r="D97" s="18">
        <f aca="true" t="shared" si="5" ref="D97:D102">SUM(E97:L97,S97:Z97)</f>
        <v>70</v>
      </c>
      <c r="E97" s="175">
        <v>10</v>
      </c>
      <c r="F97" s="182">
        <v>10</v>
      </c>
      <c r="G97" s="183"/>
      <c r="H97" s="183"/>
      <c r="I97" s="183">
        <v>10</v>
      </c>
      <c r="J97" s="183"/>
      <c r="K97" s="184"/>
      <c r="L97" s="185">
        <v>40</v>
      </c>
      <c r="M97" s="183">
        <v>40</v>
      </c>
      <c r="N97" s="188">
        <v>20</v>
      </c>
      <c r="O97" s="179">
        <v>0.5</v>
      </c>
      <c r="P97" s="182">
        <v>1.5</v>
      </c>
      <c r="Q97" s="183">
        <v>2</v>
      </c>
      <c r="R97" s="186">
        <v>2</v>
      </c>
      <c r="S97" s="187"/>
      <c r="T97" s="182"/>
      <c r="U97" s="183"/>
      <c r="V97" s="183"/>
      <c r="W97" s="183"/>
      <c r="X97" s="183"/>
      <c r="Y97" s="184"/>
      <c r="Z97" s="185"/>
      <c r="AA97" s="183"/>
      <c r="AB97" s="188"/>
      <c r="AC97" s="179"/>
      <c r="AD97" s="182"/>
      <c r="AE97" s="182"/>
      <c r="AF97" s="183"/>
      <c r="AG97" s="188"/>
      <c r="AH97" s="291" t="s">
        <v>41</v>
      </c>
      <c r="AI97" s="181" t="s">
        <v>26</v>
      </c>
    </row>
    <row r="98" spans="1:35" s="17" customFormat="1" ht="27" customHeight="1" thickBot="1" thickTop="1">
      <c r="A98" s="263">
        <v>13</v>
      </c>
      <c r="B98" s="161" t="s">
        <v>24</v>
      </c>
      <c r="C98" s="162"/>
      <c r="D98" s="18">
        <f t="shared" si="5"/>
        <v>60</v>
      </c>
      <c r="E98" s="175">
        <v>5</v>
      </c>
      <c r="F98" s="182">
        <v>5</v>
      </c>
      <c r="G98" s="183"/>
      <c r="H98" s="183"/>
      <c r="I98" s="183"/>
      <c r="J98" s="183"/>
      <c r="K98" s="184"/>
      <c r="L98" s="185">
        <v>20</v>
      </c>
      <c r="M98" s="183"/>
      <c r="N98" s="188">
        <v>10</v>
      </c>
      <c r="O98" s="179"/>
      <c r="P98" s="182"/>
      <c r="Q98" s="183"/>
      <c r="R98" s="186"/>
      <c r="S98" s="187">
        <v>5</v>
      </c>
      <c r="T98" s="182">
        <v>5</v>
      </c>
      <c r="U98" s="183"/>
      <c r="V98" s="183"/>
      <c r="W98" s="183"/>
      <c r="X98" s="183"/>
      <c r="Y98" s="184"/>
      <c r="Z98" s="185">
        <v>20</v>
      </c>
      <c r="AA98" s="183"/>
      <c r="AB98" s="188">
        <v>10</v>
      </c>
      <c r="AC98" s="179">
        <v>0.5</v>
      </c>
      <c r="AD98" s="182"/>
      <c r="AE98" s="182">
        <v>0.5</v>
      </c>
      <c r="AF98" s="183">
        <v>2</v>
      </c>
      <c r="AG98" s="188"/>
      <c r="AH98" s="181" t="s">
        <v>26</v>
      </c>
      <c r="AI98" s="181" t="s">
        <v>41</v>
      </c>
    </row>
    <row r="99" spans="1:35" s="17" customFormat="1" ht="27" customHeight="1" thickBot="1" thickTop="1">
      <c r="A99" s="286">
        <v>14</v>
      </c>
      <c r="B99" s="161" t="s">
        <v>66</v>
      </c>
      <c r="C99" s="162"/>
      <c r="D99" s="18">
        <f t="shared" si="5"/>
        <v>25</v>
      </c>
      <c r="E99" s="175"/>
      <c r="F99" s="200"/>
      <c r="G99" s="201"/>
      <c r="H99" s="201"/>
      <c r="I99" s="201"/>
      <c r="J99" s="201"/>
      <c r="K99" s="297"/>
      <c r="L99" s="298"/>
      <c r="M99" s="201"/>
      <c r="N99" s="193"/>
      <c r="O99" s="268"/>
      <c r="P99" s="200"/>
      <c r="Q99" s="201"/>
      <c r="R99" s="204"/>
      <c r="S99" s="207">
        <v>5</v>
      </c>
      <c r="T99" s="200">
        <v>5</v>
      </c>
      <c r="U99" s="201"/>
      <c r="V99" s="201">
        <v>15</v>
      </c>
      <c r="W99" s="201"/>
      <c r="X99" s="201"/>
      <c r="Y99" s="297"/>
      <c r="Z99" s="298"/>
      <c r="AA99" s="201"/>
      <c r="AB99" s="193">
        <v>15</v>
      </c>
      <c r="AC99" s="268">
        <v>0.25</v>
      </c>
      <c r="AD99" s="200"/>
      <c r="AE99" s="200">
        <v>0.75</v>
      </c>
      <c r="AF99" s="201"/>
      <c r="AG99" s="193"/>
      <c r="AH99" s="180" t="s">
        <v>26</v>
      </c>
      <c r="AI99" s="195" t="s">
        <v>41</v>
      </c>
    </row>
    <row r="100" spans="1:40" s="17" customFormat="1" ht="29.25" customHeight="1" thickBot="1" thickTop="1">
      <c r="A100" s="263">
        <v>15</v>
      </c>
      <c r="B100" s="161" t="s">
        <v>75</v>
      </c>
      <c r="C100" s="162"/>
      <c r="D100" s="18">
        <f t="shared" si="5"/>
        <v>35</v>
      </c>
      <c r="E100" s="175">
        <v>8</v>
      </c>
      <c r="F100" s="182">
        <v>7</v>
      </c>
      <c r="G100" s="183">
        <v>20</v>
      </c>
      <c r="H100" s="183"/>
      <c r="I100" s="183"/>
      <c r="J100" s="183"/>
      <c r="K100" s="184"/>
      <c r="L100" s="185"/>
      <c r="M100" s="183"/>
      <c r="N100" s="188">
        <v>15</v>
      </c>
      <c r="O100" s="179">
        <v>0.5</v>
      </c>
      <c r="P100" s="182">
        <v>1.5</v>
      </c>
      <c r="Q100" s="183"/>
      <c r="R100" s="186"/>
      <c r="S100" s="187"/>
      <c r="T100" s="182"/>
      <c r="U100" s="183"/>
      <c r="V100" s="183"/>
      <c r="W100" s="183"/>
      <c r="X100" s="183"/>
      <c r="Y100" s="184"/>
      <c r="Z100" s="185"/>
      <c r="AA100" s="183"/>
      <c r="AB100" s="188"/>
      <c r="AC100" s="179"/>
      <c r="AD100" s="182"/>
      <c r="AE100" s="182"/>
      <c r="AF100" s="183"/>
      <c r="AG100" s="188"/>
      <c r="AH100" s="267" t="s">
        <v>83</v>
      </c>
      <c r="AI100" s="291" t="s">
        <v>26</v>
      </c>
      <c r="AJ100" s="335"/>
      <c r="AK100" s="335"/>
      <c r="AL100" s="335"/>
      <c r="AM100" s="335"/>
      <c r="AN100" s="336"/>
    </row>
    <row r="101" spans="1:40" s="17" customFormat="1" ht="28.5" customHeight="1" thickBot="1" thickTop="1">
      <c r="A101" s="263">
        <v>16</v>
      </c>
      <c r="B101" s="161" t="s">
        <v>76</v>
      </c>
      <c r="C101" s="162"/>
      <c r="D101" s="18">
        <f t="shared" si="5"/>
        <v>8</v>
      </c>
      <c r="E101" s="175"/>
      <c r="F101" s="200"/>
      <c r="G101" s="201"/>
      <c r="H101" s="183"/>
      <c r="I101" s="183"/>
      <c r="J101" s="183"/>
      <c r="K101" s="184"/>
      <c r="L101" s="185"/>
      <c r="M101" s="183"/>
      <c r="N101" s="188"/>
      <c r="O101" s="179"/>
      <c r="P101" s="200"/>
      <c r="Q101" s="201"/>
      <c r="R101" s="204"/>
      <c r="S101" s="207"/>
      <c r="T101" s="182"/>
      <c r="U101" s="201">
        <v>8</v>
      </c>
      <c r="V101" s="183"/>
      <c r="W101" s="183"/>
      <c r="X101" s="183"/>
      <c r="Y101" s="184"/>
      <c r="Z101" s="185"/>
      <c r="AA101" s="183"/>
      <c r="AB101" s="188">
        <v>10</v>
      </c>
      <c r="AC101" s="179"/>
      <c r="AD101" s="200"/>
      <c r="AE101" s="200">
        <v>5</v>
      </c>
      <c r="AF101" s="201"/>
      <c r="AG101" s="193"/>
      <c r="AH101" s="299" t="s">
        <v>26</v>
      </c>
      <c r="AI101" s="307" t="s">
        <v>90</v>
      </c>
      <c r="AJ101" s="337"/>
      <c r="AK101" s="337"/>
      <c r="AL101" s="338"/>
      <c r="AM101" s="339"/>
      <c r="AN101" s="336"/>
    </row>
    <row r="102" spans="1:40" s="17" customFormat="1" ht="27.75" customHeight="1" thickBot="1" thickTop="1">
      <c r="A102" s="308">
        <v>17</v>
      </c>
      <c r="B102" s="309" t="s">
        <v>89</v>
      </c>
      <c r="C102" s="310"/>
      <c r="D102" s="18">
        <f t="shared" si="5"/>
        <v>20</v>
      </c>
      <c r="E102" s="199"/>
      <c r="F102" s="182"/>
      <c r="G102" s="183"/>
      <c r="H102" s="183">
        <v>10</v>
      </c>
      <c r="I102" s="183"/>
      <c r="J102" s="183"/>
      <c r="K102" s="202"/>
      <c r="L102" s="203"/>
      <c r="M102" s="183"/>
      <c r="N102" s="188"/>
      <c r="O102" s="179"/>
      <c r="P102" s="182"/>
      <c r="Q102" s="183"/>
      <c r="R102" s="186"/>
      <c r="S102" s="311"/>
      <c r="T102" s="182"/>
      <c r="U102" s="312"/>
      <c r="V102" s="313">
        <v>10</v>
      </c>
      <c r="W102" s="313"/>
      <c r="X102" s="313"/>
      <c r="Y102" s="314"/>
      <c r="Z102" s="315"/>
      <c r="AA102" s="312"/>
      <c r="AB102" s="316"/>
      <c r="AC102" s="317"/>
      <c r="AD102" s="318"/>
      <c r="AE102" s="318"/>
      <c r="AF102" s="312"/>
      <c r="AG102" s="316"/>
      <c r="AH102" s="299" t="s">
        <v>26</v>
      </c>
      <c r="AI102" s="291" t="s">
        <v>4</v>
      </c>
      <c r="AJ102" s="340"/>
      <c r="AK102" s="340"/>
      <c r="AL102" s="340"/>
      <c r="AM102" s="340"/>
      <c r="AN102" s="341"/>
    </row>
    <row r="103" spans="1:40" ht="30" customHeight="1" thickBot="1" thickTop="1">
      <c r="A103" s="263">
        <v>18</v>
      </c>
      <c r="B103" s="209" t="s">
        <v>35</v>
      </c>
      <c r="C103" s="210"/>
      <c r="D103" s="18">
        <f aca="true" t="shared" si="6" ref="D103:K103">SUM(D86:D102)</f>
        <v>838</v>
      </c>
      <c r="E103" s="18">
        <f t="shared" si="6"/>
        <v>62</v>
      </c>
      <c r="F103" s="271">
        <f t="shared" si="6"/>
        <v>55</v>
      </c>
      <c r="G103" s="271">
        <f t="shared" si="6"/>
        <v>41</v>
      </c>
      <c r="H103" s="271">
        <f t="shared" si="6"/>
        <v>25</v>
      </c>
      <c r="I103" s="271">
        <f t="shared" si="6"/>
        <v>15</v>
      </c>
      <c r="J103" s="271">
        <f t="shared" si="6"/>
        <v>20</v>
      </c>
      <c r="K103" s="271">
        <f t="shared" si="6"/>
        <v>24</v>
      </c>
      <c r="L103" s="271">
        <f>SUM(L86:L96,L97:L102)</f>
        <v>196</v>
      </c>
      <c r="M103" s="271">
        <f aca="true" t="shared" si="7" ref="M103:AG103">SUM(M86:M102)</f>
        <v>220</v>
      </c>
      <c r="N103" s="271">
        <f t="shared" si="7"/>
        <v>125</v>
      </c>
      <c r="O103" s="270">
        <f t="shared" si="7"/>
        <v>2</v>
      </c>
      <c r="P103" s="270">
        <f t="shared" si="7"/>
        <v>4</v>
      </c>
      <c r="Q103" s="18">
        <f t="shared" si="7"/>
        <v>4</v>
      </c>
      <c r="R103" s="18">
        <f t="shared" si="7"/>
        <v>4</v>
      </c>
      <c r="S103" s="18">
        <f t="shared" si="7"/>
        <v>54</v>
      </c>
      <c r="T103" s="18">
        <f t="shared" si="7"/>
        <v>63</v>
      </c>
      <c r="U103" s="18">
        <f t="shared" si="7"/>
        <v>63</v>
      </c>
      <c r="V103" s="18">
        <f t="shared" si="7"/>
        <v>35</v>
      </c>
      <c r="W103" s="18">
        <f t="shared" si="7"/>
        <v>5</v>
      </c>
      <c r="X103" s="18">
        <f t="shared" si="7"/>
        <v>20</v>
      </c>
      <c r="Y103" s="18">
        <f t="shared" si="7"/>
        <v>18</v>
      </c>
      <c r="Z103" s="18">
        <f t="shared" si="7"/>
        <v>142</v>
      </c>
      <c r="AA103" s="18">
        <f t="shared" si="7"/>
        <v>150</v>
      </c>
      <c r="AB103" s="18">
        <f t="shared" si="7"/>
        <v>180</v>
      </c>
      <c r="AC103" s="18">
        <f t="shared" si="7"/>
        <v>4.25</v>
      </c>
      <c r="AD103" s="270">
        <f t="shared" si="7"/>
        <v>4</v>
      </c>
      <c r="AE103" s="18">
        <f t="shared" si="7"/>
        <v>14.75</v>
      </c>
      <c r="AF103" s="18">
        <f t="shared" si="7"/>
        <v>12</v>
      </c>
      <c r="AG103" s="18">
        <f t="shared" si="7"/>
        <v>11</v>
      </c>
      <c r="AH103" s="18"/>
      <c r="AI103" s="211"/>
      <c r="AJ103" s="340"/>
      <c r="AK103" s="340"/>
      <c r="AL103" s="340"/>
      <c r="AM103" s="340"/>
      <c r="AN103" s="341"/>
    </row>
    <row r="104" spans="1:40" ht="22.5" customHeight="1" thickBot="1" thickTop="1">
      <c r="A104" s="263">
        <v>19</v>
      </c>
      <c r="B104" s="214" t="s">
        <v>37</v>
      </c>
      <c r="C104" s="215"/>
      <c r="D104" s="18">
        <f>SUM(N103+AB103)</f>
        <v>305</v>
      </c>
      <c r="E104" s="216"/>
      <c r="F104" s="319"/>
      <c r="G104" s="319"/>
      <c r="H104" s="319"/>
      <c r="I104" s="319"/>
      <c r="J104" s="319"/>
      <c r="K104" s="319"/>
      <c r="L104" s="319"/>
      <c r="M104" s="319"/>
      <c r="N104" s="319"/>
      <c r="O104" s="221">
        <f>SUM(O103:R103)</f>
        <v>14</v>
      </c>
      <c r="P104" s="221"/>
      <c r="Q104" s="221"/>
      <c r="R104" s="221"/>
      <c r="S104" s="275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221">
        <f>SUM(AC103:AG103)</f>
        <v>46</v>
      </c>
      <c r="AD104" s="221"/>
      <c r="AE104" s="221"/>
      <c r="AF104" s="221"/>
      <c r="AG104" s="320"/>
      <c r="AH104" s="222"/>
      <c r="AI104" s="222"/>
      <c r="AJ104" s="340"/>
      <c r="AK104" s="340"/>
      <c r="AL104" s="340"/>
      <c r="AM104" s="340"/>
      <c r="AN104" s="342"/>
    </row>
    <row r="105" spans="1:40" ht="27" customHeight="1" thickBot="1" thickTop="1">
      <c r="A105" s="321">
        <v>20</v>
      </c>
      <c r="B105" s="214" t="s">
        <v>36</v>
      </c>
      <c r="C105" s="215"/>
      <c r="D105" s="26">
        <f>SUM(M103+AA103)</f>
        <v>370</v>
      </c>
      <c r="E105" s="282"/>
      <c r="F105" s="32"/>
      <c r="G105" s="32"/>
      <c r="H105" s="32"/>
      <c r="I105" s="32"/>
      <c r="J105" s="32"/>
      <c r="K105" s="32"/>
      <c r="L105" s="32"/>
      <c r="M105" s="32"/>
      <c r="N105" s="32"/>
      <c r="O105" s="227">
        <f>SUM(O104,AC104)</f>
        <v>60</v>
      </c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9"/>
      <c r="AH105" s="230"/>
      <c r="AI105" s="222"/>
      <c r="AJ105" s="343"/>
      <c r="AK105" s="341"/>
      <c r="AL105" s="340"/>
      <c r="AM105" s="343"/>
      <c r="AN105" s="342"/>
    </row>
    <row r="106" spans="1:40" ht="23.25" customHeight="1" thickBot="1" thickTop="1">
      <c r="A106" s="263">
        <v>21</v>
      </c>
      <c r="B106" s="322" t="s">
        <v>40</v>
      </c>
      <c r="C106" s="323"/>
      <c r="D106" s="324">
        <f>SUM(D103,D104,D105)</f>
        <v>1513</v>
      </c>
      <c r="E106" s="325"/>
      <c r="F106" s="231" t="s">
        <v>122</v>
      </c>
      <c r="G106" s="231"/>
      <c r="H106" s="231"/>
      <c r="I106" s="231"/>
      <c r="J106" s="326"/>
      <c r="K106" s="326"/>
      <c r="L106" s="326"/>
      <c r="M106" s="327">
        <f>SUM(K103:L103,Y103:Z103)</f>
        <v>380</v>
      </c>
      <c r="N106" s="32"/>
      <c r="O106" s="30"/>
      <c r="P106" s="30"/>
      <c r="Q106" s="30"/>
      <c r="R106" s="30"/>
      <c r="S106" s="30"/>
      <c r="T106" s="32"/>
      <c r="U106" s="32"/>
      <c r="V106" s="32"/>
      <c r="W106" s="32"/>
      <c r="X106" s="32"/>
      <c r="Y106" s="32"/>
      <c r="Z106" s="32"/>
      <c r="AA106" s="32"/>
      <c r="AB106" s="32"/>
      <c r="AC106" s="30"/>
      <c r="AD106" s="30"/>
      <c r="AE106" s="30"/>
      <c r="AF106" s="30"/>
      <c r="AG106" s="30"/>
      <c r="AH106" s="222"/>
      <c r="AI106" s="222"/>
      <c r="AJ106" s="340"/>
      <c r="AK106" s="340"/>
      <c r="AL106" s="340"/>
      <c r="AM106" s="344"/>
      <c r="AN106" s="345"/>
    </row>
    <row r="107" spans="1:40" ht="38.25" customHeight="1" thickTop="1">
      <c r="A107" s="328"/>
      <c r="B107" s="329"/>
      <c r="C107" s="329"/>
      <c r="D107" s="330"/>
      <c r="E107" s="330"/>
      <c r="F107" s="29"/>
      <c r="G107" s="29"/>
      <c r="H107" s="29"/>
      <c r="I107" s="29"/>
      <c r="J107" s="35"/>
      <c r="K107" s="35"/>
      <c r="L107" s="35"/>
      <c r="M107" s="36"/>
      <c r="N107" s="37"/>
      <c r="O107" s="30"/>
      <c r="P107" s="30"/>
      <c r="Q107" s="30"/>
      <c r="R107" s="30"/>
      <c r="S107" s="30"/>
      <c r="T107" s="31"/>
      <c r="U107" s="38"/>
      <c r="V107" s="38"/>
      <c r="W107" s="38"/>
      <c r="X107" s="32"/>
      <c r="Y107" s="32"/>
      <c r="Z107" s="32"/>
      <c r="AA107" s="32"/>
      <c r="AB107" s="32"/>
      <c r="AC107" s="30"/>
      <c r="AD107" s="30"/>
      <c r="AE107" s="30"/>
      <c r="AF107" s="30"/>
      <c r="AG107" s="30"/>
      <c r="AH107" s="37"/>
      <c r="AJ107" s="37"/>
      <c r="AK107" s="346"/>
      <c r="AL107" s="346"/>
      <c r="AM107" s="37"/>
      <c r="AN107" s="37"/>
    </row>
    <row r="108" spans="2:40" ht="24.75" customHeight="1">
      <c r="B108" s="331"/>
      <c r="C108" s="331"/>
      <c r="D108" s="331"/>
      <c r="E108" s="331"/>
      <c r="F108" s="331"/>
      <c r="G108" s="331"/>
      <c r="H108" s="331"/>
      <c r="I108" s="331"/>
      <c r="J108" s="33"/>
      <c r="K108" s="33"/>
      <c r="L108" s="33"/>
      <c r="M108" s="40"/>
      <c r="N108" s="40"/>
      <c r="O108" s="40"/>
      <c r="P108" s="40"/>
      <c r="Q108" s="40"/>
      <c r="R108" s="40"/>
      <c r="S108" s="34"/>
      <c r="T108" s="34"/>
      <c r="U108" s="34"/>
      <c r="V108" s="34"/>
      <c r="W108" s="34"/>
      <c r="X108" s="34"/>
      <c r="Y108" s="34"/>
      <c r="Z108" s="34"/>
      <c r="AA108" s="34"/>
      <c r="AB108" s="39"/>
      <c r="AC108" s="39"/>
      <c r="AD108" s="39"/>
      <c r="AE108" s="39"/>
      <c r="AF108" s="41"/>
      <c r="AG108" s="41"/>
      <c r="AH108" s="37"/>
      <c r="AI108" s="14"/>
      <c r="AJ108" s="14"/>
      <c r="AK108" s="14"/>
      <c r="AL108" s="347"/>
      <c r="AM108" s="348"/>
      <c r="AN108" s="37"/>
    </row>
    <row r="109" spans="1:40" ht="44.25" customHeight="1">
      <c r="A109" s="37"/>
      <c r="B109" s="28"/>
      <c r="C109" s="28"/>
      <c r="D109" s="28"/>
      <c r="E109" s="28"/>
      <c r="K109" s="16"/>
      <c r="L109" s="16"/>
      <c r="M109" s="16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16"/>
      <c r="AG109" s="16"/>
      <c r="AI109" s="332"/>
      <c r="AJ109" s="349"/>
      <c r="AK109" s="349"/>
      <c r="AL109" s="349"/>
      <c r="AM109" s="349"/>
      <c r="AN109" s="37"/>
    </row>
    <row r="110" spans="11:40" ht="42" customHeight="1">
      <c r="K110" s="16"/>
      <c r="L110" s="16"/>
      <c r="M110" s="16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14"/>
      <c r="AC110" s="14"/>
      <c r="AD110" s="15"/>
      <c r="AE110" s="15"/>
      <c r="AF110" s="16"/>
      <c r="AG110" s="16"/>
      <c r="AJ110" s="37"/>
      <c r="AK110" s="37"/>
      <c r="AL110" s="37"/>
      <c r="AM110" s="37"/>
      <c r="AN110" s="37"/>
    </row>
    <row r="111" spans="11:33" ht="36" customHeight="1">
      <c r="K111" s="16"/>
      <c r="L111" s="16"/>
      <c r="M111" s="16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14"/>
      <c r="AC111" s="14"/>
      <c r="AD111" s="15"/>
      <c r="AE111" s="15"/>
      <c r="AF111" s="16"/>
      <c r="AG111" s="16"/>
    </row>
    <row r="112" spans="11:29" ht="26.25" customHeight="1">
      <c r="K112" s="16"/>
      <c r="L112" s="16"/>
      <c r="M112" s="16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</sheetData>
  <sheetProtection/>
  <mergeCells count="221">
    <mergeCell ref="S28:AI28"/>
    <mergeCell ref="AJ109:AM109"/>
    <mergeCell ref="V25:AH27"/>
    <mergeCell ref="AJ100:AM100"/>
    <mergeCell ref="Z108:AA108"/>
    <mergeCell ref="M108:R108"/>
    <mergeCell ref="X108:Y108"/>
    <mergeCell ref="AB108:AE108"/>
    <mergeCell ref="S108:T108"/>
    <mergeCell ref="U108:W108"/>
    <mergeCell ref="N109:AE109"/>
    <mergeCell ref="J108:L108"/>
    <mergeCell ref="U107:W107"/>
    <mergeCell ref="Y36:Z36"/>
    <mergeCell ref="Y63:Z63"/>
    <mergeCell ref="Y84:Z84"/>
    <mergeCell ref="W63:W64"/>
    <mergeCell ref="E36:F36"/>
    <mergeCell ref="S36:T36"/>
    <mergeCell ref="S35:AB35"/>
    <mergeCell ref="E83:N83"/>
    <mergeCell ref="S83:AB83"/>
    <mergeCell ref="V36:V37"/>
    <mergeCell ref="O56:R56"/>
    <mergeCell ref="O57:AG57"/>
    <mergeCell ref="AB36:AB37"/>
    <mergeCell ref="E35:N35"/>
    <mergeCell ref="B93:C93"/>
    <mergeCell ref="B105:C105"/>
    <mergeCell ref="F106:L106"/>
    <mergeCell ref="B104:C104"/>
    <mergeCell ref="D106:E106"/>
    <mergeCell ref="Y2:AI2"/>
    <mergeCell ref="X17:AC17"/>
    <mergeCell ref="AA84:AA85"/>
    <mergeCell ref="S84:T84"/>
    <mergeCell ref="S62:AB62"/>
    <mergeCell ref="AF36:AF37"/>
    <mergeCell ref="Y3:AI3"/>
    <mergeCell ref="AC78:AG78"/>
    <mergeCell ref="AF63:AF64"/>
    <mergeCell ref="J8:AA9"/>
    <mergeCell ref="AC56:AG56"/>
    <mergeCell ref="J10:AA10"/>
    <mergeCell ref="K36:L36"/>
    <mergeCell ref="K63:L63"/>
    <mergeCell ref="R63:R64"/>
    <mergeCell ref="O63:P63"/>
    <mergeCell ref="AH84:AH85"/>
    <mergeCell ref="X84:X85"/>
    <mergeCell ref="AC84:AE84"/>
    <mergeCell ref="M63:M64"/>
    <mergeCell ref="AC36:AE36"/>
    <mergeCell ref="AH62:AI62"/>
    <mergeCell ref="B53:C53"/>
    <mergeCell ref="W36:W37"/>
    <mergeCell ref="Q36:Q37"/>
    <mergeCell ref="R36:R37"/>
    <mergeCell ref="AH36:AH37"/>
    <mergeCell ref="B39:C39"/>
    <mergeCell ref="AH35:AI35"/>
    <mergeCell ref="B38:C38"/>
    <mergeCell ref="U36:U37"/>
    <mergeCell ref="AA36:AA37"/>
    <mergeCell ref="H36:H37"/>
    <mergeCell ref="O36:P36"/>
    <mergeCell ref="H63:H64"/>
    <mergeCell ref="B71:C71"/>
    <mergeCell ref="B72:C72"/>
    <mergeCell ref="B69:C69"/>
    <mergeCell ref="E63:F63"/>
    <mergeCell ref="D62:D64"/>
    <mergeCell ref="A83:A85"/>
    <mergeCell ref="Q63:Q64"/>
    <mergeCell ref="B75:C75"/>
    <mergeCell ref="E62:N62"/>
    <mergeCell ref="N63:N64"/>
    <mergeCell ref="B68:C68"/>
    <mergeCell ref="B76:C76"/>
    <mergeCell ref="M84:M85"/>
    <mergeCell ref="J63:J64"/>
    <mergeCell ref="G63:G64"/>
    <mergeCell ref="M36:M37"/>
    <mergeCell ref="F58:L58"/>
    <mergeCell ref="N36:N37"/>
    <mergeCell ref="I36:I37"/>
    <mergeCell ref="D83:D85"/>
    <mergeCell ref="G84:G85"/>
    <mergeCell ref="AC104:AG104"/>
    <mergeCell ref="AN100:AN101"/>
    <mergeCell ref="AN104:AN105"/>
    <mergeCell ref="O105:AG105"/>
    <mergeCell ref="AH83:AI83"/>
    <mergeCell ref="AI63:AI64"/>
    <mergeCell ref="AF84:AF85"/>
    <mergeCell ref="W84:W85"/>
    <mergeCell ref="AB84:AB85"/>
    <mergeCell ref="R84:R85"/>
    <mergeCell ref="Q84:Q85"/>
    <mergeCell ref="V63:V64"/>
    <mergeCell ref="AA63:AA64"/>
    <mergeCell ref="AC63:AE63"/>
    <mergeCell ref="AG63:AG64"/>
    <mergeCell ref="O79:AG79"/>
    <mergeCell ref="S63:T63"/>
    <mergeCell ref="O62:R62"/>
    <mergeCell ref="X4:AI4"/>
    <mergeCell ref="X5:AI5"/>
    <mergeCell ref="B6:AI7"/>
    <mergeCell ref="B15:B19"/>
    <mergeCell ref="X36:X37"/>
    <mergeCell ref="AI36:AI37"/>
    <mergeCell ref="A34:AI34"/>
    <mergeCell ref="D35:D37"/>
    <mergeCell ref="AG36:AG37"/>
    <mergeCell ref="AC35:AG35"/>
    <mergeCell ref="O35:R35"/>
    <mergeCell ref="G36:G37"/>
    <mergeCell ref="J36:J37"/>
    <mergeCell ref="U21:V21"/>
    <mergeCell ref="Z12:AI12"/>
    <mergeCell ref="R14:T14"/>
    <mergeCell ref="U14:V14"/>
    <mergeCell ref="J12:Y12"/>
    <mergeCell ref="U19:V19"/>
    <mergeCell ref="AB18:AF18"/>
    <mergeCell ref="Y14:AG14"/>
    <mergeCell ref="U16:V16"/>
    <mergeCell ref="U15:V15"/>
    <mergeCell ref="M14:N14"/>
    <mergeCell ref="U17:V17"/>
    <mergeCell ref="D15:L15"/>
    <mergeCell ref="AC8:AF9"/>
    <mergeCell ref="F17:L17"/>
    <mergeCell ref="F18:L18"/>
    <mergeCell ref="D16:L16"/>
    <mergeCell ref="F21:L21"/>
    <mergeCell ref="U18:V18"/>
    <mergeCell ref="Y15:AE15"/>
    <mergeCell ref="D14:L14"/>
    <mergeCell ref="A35:A37"/>
    <mergeCell ref="AC62:AG62"/>
    <mergeCell ref="B42:C42"/>
    <mergeCell ref="B41:C41"/>
    <mergeCell ref="B83:C85"/>
    <mergeCell ref="B35:C37"/>
    <mergeCell ref="B45:C45"/>
    <mergeCell ref="U63:U64"/>
    <mergeCell ref="B56:C56"/>
    <mergeCell ref="B62:C64"/>
    <mergeCell ref="B80:C80"/>
    <mergeCell ref="D80:E80"/>
    <mergeCell ref="D59:E59"/>
    <mergeCell ref="B52:C52"/>
    <mergeCell ref="B67:C67"/>
    <mergeCell ref="AI84:AI85"/>
    <mergeCell ref="AC83:AG83"/>
    <mergeCell ref="AG84:AG85"/>
    <mergeCell ref="B70:C70"/>
    <mergeCell ref="B65:C65"/>
    <mergeCell ref="B55:C55"/>
    <mergeCell ref="B57:C57"/>
    <mergeCell ref="B74:C74"/>
    <mergeCell ref="B73:C73"/>
    <mergeCell ref="AB63:AB64"/>
    <mergeCell ref="B79:C79"/>
    <mergeCell ref="A61:AI61"/>
    <mergeCell ref="B59:C59"/>
    <mergeCell ref="I63:I64"/>
    <mergeCell ref="A62:A64"/>
    <mergeCell ref="B43:C43"/>
    <mergeCell ref="B51:C51"/>
    <mergeCell ref="B50:C50"/>
    <mergeCell ref="B48:C48"/>
    <mergeCell ref="B40:C40"/>
    <mergeCell ref="B49:C49"/>
    <mergeCell ref="B47:C47"/>
    <mergeCell ref="B46:C46"/>
    <mergeCell ref="B44:C44"/>
    <mergeCell ref="B54:C54"/>
    <mergeCell ref="B58:C58"/>
    <mergeCell ref="B66:C66"/>
    <mergeCell ref="B78:C78"/>
    <mergeCell ref="B77:C77"/>
    <mergeCell ref="B90:C90"/>
    <mergeCell ref="A82:AI82"/>
    <mergeCell ref="N84:N85"/>
    <mergeCell ref="H84:H85"/>
    <mergeCell ref="F80:L80"/>
    <mergeCell ref="B87:C87"/>
    <mergeCell ref="B86:C86"/>
    <mergeCell ref="O83:R83"/>
    <mergeCell ref="O84:P84"/>
    <mergeCell ref="E84:F84"/>
    <mergeCell ref="J84:J85"/>
    <mergeCell ref="K84:L84"/>
    <mergeCell ref="I84:I85"/>
    <mergeCell ref="B96:C96"/>
    <mergeCell ref="B92:C92"/>
    <mergeCell ref="B103:C103"/>
    <mergeCell ref="B100:C100"/>
    <mergeCell ref="B91:C91"/>
    <mergeCell ref="B88:C88"/>
    <mergeCell ref="D58:E58"/>
    <mergeCell ref="B106:C106"/>
    <mergeCell ref="B101:C101"/>
    <mergeCell ref="B102:C102"/>
    <mergeCell ref="B99:C99"/>
    <mergeCell ref="B98:C98"/>
    <mergeCell ref="B97:C97"/>
    <mergeCell ref="B89:C89"/>
    <mergeCell ref="B94:C94"/>
    <mergeCell ref="B95:C95"/>
    <mergeCell ref="X63:X64"/>
    <mergeCell ref="O104:R104"/>
    <mergeCell ref="U84:U85"/>
    <mergeCell ref="V84:V85"/>
    <mergeCell ref="O78:R78"/>
    <mergeCell ref="AH63:AH64"/>
    <mergeCell ref="N112:AC112"/>
    <mergeCell ref="N110:AA111"/>
  </mergeCells>
  <printOptions horizontalCentered="1" verticalCentered="1"/>
  <pageMargins left="0.3511574074074074" right="0.5118110236220472" top="0.10982142857142857" bottom="0.012202380952380952" header="0.5118110236220472" footer="0.5118110236220472"/>
  <pageSetup horizontalDpi="600" verticalDpi="600" orientation="landscape" paperSize="9" scale="55" r:id="rId2"/>
  <rowBreaks count="3" manualBreakCount="3">
    <brk id="33" max="255" man="1"/>
    <brk id="60" max="255" man="1"/>
    <brk id="81" max="255" man="1"/>
  </rowBreaks>
  <colBreaks count="1" manualBreakCount="1">
    <brk id="35" max="11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view="pageBreakPreview" zoomScale="80" zoomScaleNormal="75" zoomScaleSheetLayoutView="80" zoomScalePageLayoutView="0" workbookViewId="0" topLeftCell="A4">
      <selection activeCell="N43" sqref="N43"/>
    </sheetView>
  </sheetViews>
  <sheetFormatPr defaultColWidth="9.140625" defaultRowHeight="12.75"/>
  <cols>
    <col min="1" max="1" width="3.7109375" style="3" bestFit="1" customWidth="1"/>
    <col min="2" max="2" width="43.140625" style="3" customWidth="1"/>
    <col min="3" max="5" width="5.8515625" style="3" customWidth="1"/>
    <col min="6" max="6" width="5.421875" style="3" customWidth="1"/>
    <col min="7" max="7" width="4.7109375" style="3" customWidth="1"/>
    <col min="8" max="8" width="4.28125" style="3" customWidth="1"/>
    <col min="9" max="9" width="4.7109375" style="3" customWidth="1"/>
    <col min="10" max="10" width="4.8515625" style="4" bestFit="1" customWidth="1"/>
    <col min="11" max="11" width="4.8515625" style="3" customWidth="1"/>
    <col min="12" max="12" width="5.00390625" style="3" customWidth="1"/>
    <col min="13" max="13" width="7.57421875" style="3" customWidth="1"/>
    <col min="14" max="14" width="12.140625" style="3" customWidth="1"/>
    <col min="15" max="15" width="5.28125" style="3" bestFit="1" customWidth="1"/>
    <col min="16" max="16" width="4.57421875" style="3" customWidth="1"/>
    <col min="17" max="17" width="4.28125" style="3" customWidth="1"/>
    <col min="18" max="18" width="3.7109375" style="3" bestFit="1" customWidth="1"/>
    <col min="19" max="19" width="4.8515625" style="4" bestFit="1" customWidth="1"/>
    <col min="20" max="20" width="4.57421875" style="3" customWidth="1"/>
    <col min="21" max="21" width="5.57421875" style="3" customWidth="1"/>
    <col min="22" max="22" width="7.140625" style="3" customWidth="1"/>
    <col min="23" max="23" width="12.57421875" style="3" customWidth="1"/>
    <col min="24" max="24" width="5.28125" style="4" bestFit="1" customWidth="1"/>
    <col min="25" max="16384" width="9.140625" style="3" customWidth="1"/>
  </cols>
  <sheetData>
    <row r="1" spans="1:29" ht="18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3"/>
      <c r="T1" s="23" t="s">
        <v>10</v>
      </c>
      <c r="U1" s="23"/>
      <c r="V1" s="23"/>
      <c r="W1" s="23"/>
      <c r="X1" s="23"/>
      <c r="Y1" s="1"/>
      <c r="Z1" s="1"/>
      <c r="AA1" s="1"/>
      <c r="AB1" s="1"/>
      <c r="AC1" s="2"/>
    </row>
    <row r="2" spans="1:29" ht="18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3"/>
      <c r="T2" s="8"/>
      <c r="U2" s="9"/>
      <c r="V2" s="9"/>
      <c r="W2" s="9"/>
      <c r="X2" s="10"/>
      <c r="Y2" s="1"/>
      <c r="Z2" s="1"/>
      <c r="AA2" s="1"/>
      <c r="AB2" s="1"/>
      <c r="AC2" s="2"/>
    </row>
    <row r="3" spans="1:29" ht="18.75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3"/>
      <c r="T3" s="8"/>
      <c r="U3" s="9"/>
      <c r="V3" s="9"/>
      <c r="W3" s="9"/>
      <c r="X3" s="10"/>
      <c r="Y3" s="1"/>
      <c r="Z3" s="1"/>
      <c r="AA3" s="1"/>
      <c r="AB3" s="1"/>
      <c r="AC3" s="2"/>
    </row>
    <row r="4" spans="1:29" ht="12.75">
      <c r="A4" s="11"/>
      <c r="B4" s="5"/>
      <c r="C4" s="5"/>
      <c r="D4" s="5"/>
      <c r="E4" s="5"/>
      <c r="F4" s="5"/>
      <c r="G4" s="5"/>
      <c r="H4" s="5"/>
      <c r="I4" s="5"/>
      <c r="J4" s="12"/>
      <c r="K4" s="5"/>
      <c r="L4" s="5"/>
      <c r="M4" s="5"/>
      <c r="N4" s="5"/>
      <c r="O4" s="5"/>
      <c r="P4" s="5"/>
      <c r="Q4" s="5"/>
      <c r="R4" s="5"/>
      <c r="S4" s="12"/>
      <c r="T4" s="5"/>
      <c r="U4" s="5"/>
      <c r="V4" s="5"/>
      <c r="W4" s="5"/>
      <c r="X4" s="12"/>
      <c r="Y4" s="5"/>
      <c r="Z4" s="5"/>
      <c r="AA4" s="5"/>
      <c r="AB4" s="5"/>
      <c r="AC4" s="6"/>
    </row>
    <row r="5" ht="12.75">
      <c r="A5" s="7"/>
    </row>
    <row r="6" ht="12.75">
      <c r="A6" s="7"/>
    </row>
  </sheetData>
  <sheetProtection/>
  <mergeCells count="4">
    <mergeCell ref="A1:R1"/>
    <mergeCell ref="T1:X1"/>
    <mergeCell ref="A2:R2"/>
    <mergeCell ref="A3:R3"/>
  </mergeCells>
  <printOptions horizontalCentered="1" verticalCentered="1"/>
  <pageMargins left="0.3937007874015748" right="0.5118110236220472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75" zoomScaleSheetLayoutView="80" zoomScalePageLayoutView="0" workbookViewId="0" topLeftCell="A1">
      <selection activeCell="A1" sqref="A1:T41"/>
    </sheetView>
  </sheetViews>
  <sheetFormatPr defaultColWidth="9.140625" defaultRowHeight="12.75"/>
  <cols>
    <col min="1" max="1" width="3.7109375" style="3" bestFit="1" customWidth="1"/>
    <col min="2" max="2" width="41.7109375" style="3" customWidth="1"/>
    <col min="3" max="3" width="4.28125" style="3" customWidth="1"/>
    <col min="4" max="4" width="5.00390625" style="3" customWidth="1"/>
    <col min="5" max="5" width="4.8515625" style="3" customWidth="1"/>
    <col min="6" max="6" width="4.28125" style="4" customWidth="1"/>
    <col min="7" max="7" width="4.28125" style="3" customWidth="1"/>
    <col min="8" max="8" width="6.00390625" style="3" customWidth="1"/>
    <col min="9" max="9" width="7.140625" style="3" customWidth="1"/>
    <col min="10" max="10" width="11.8515625" style="3" customWidth="1"/>
    <col min="11" max="11" width="5.28125" style="3" bestFit="1" customWidth="1"/>
    <col min="12" max="12" width="4.7109375" style="3" customWidth="1"/>
    <col min="13" max="13" width="4.421875" style="3" customWidth="1"/>
    <col min="14" max="14" width="4.28125" style="3" customWidth="1"/>
    <col min="15" max="15" width="5.7109375" style="4" customWidth="1"/>
    <col min="16" max="16" width="4.28125" style="3" customWidth="1"/>
    <col min="17" max="17" width="6.28125" style="3" customWidth="1"/>
    <col min="18" max="18" width="7.8515625" style="3" customWidth="1"/>
    <col min="19" max="19" width="12.00390625" style="3" customWidth="1"/>
    <col min="20" max="20" width="7.57421875" style="4" customWidth="1"/>
    <col min="21" max="16384" width="9.140625" style="3" customWidth="1"/>
  </cols>
  <sheetData/>
  <sheetProtection/>
  <printOptions horizontalCentered="1" verticalCentered="1"/>
  <pageMargins left="0.3937007874015748" right="0.5118110236220472" top="0.3937007874015748" bottom="0.3937007874015748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Iwona Kopacka</cp:lastModifiedBy>
  <cp:lastPrinted>2021-03-15T07:59:18Z</cp:lastPrinted>
  <dcterms:created xsi:type="dcterms:W3CDTF">2007-01-10T07:29:04Z</dcterms:created>
  <dcterms:modified xsi:type="dcterms:W3CDTF">2022-04-13T13:27:32Z</dcterms:modified>
  <cp:category/>
  <cp:version/>
  <cp:contentType/>
  <cp:contentStatus/>
</cp:coreProperties>
</file>