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Arkusz1" sheetId="1" r:id="rId1"/>
  </sheets>
  <definedNames>
    <definedName name="_xlnm.Print_Area" localSheetId="0">'Arkusz1'!$A$1:$U$147</definedName>
  </definedNames>
  <calcPr fullCalcOnLoad="1"/>
</workbook>
</file>

<file path=xl/sharedStrings.xml><?xml version="1.0" encoding="utf-8"?>
<sst xmlns="http://schemas.openxmlformats.org/spreadsheetml/2006/main" count="331" uniqueCount="162">
  <si>
    <t>Lp.</t>
  </si>
  <si>
    <t>PRZEDMIOT</t>
  </si>
  <si>
    <t>RAZEM kontaktowe</t>
  </si>
  <si>
    <t>SEMESTR I</t>
  </si>
  <si>
    <t>SEMESTR  II</t>
  </si>
  <si>
    <t>Forma zakończenia zajęć</t>
  </si>
  <si>
    <t>W</t>
  </si>
  <si>
    <t>S</t>
  </si>
  <si>
    <t>C</t>
  </si>
  <si>
    <t>ZP</t>
  </si>
  <si>
    <t>PZ</t>
  </si>
  <si>
    <t>ECTS</t>
  </si>
  <si>
    <t>C.</t>
  </si>
  <si>
    <t>Semestr II</t>
  </si>
  <si>
    <t>Anatomia prawidłowa</t>
  </si>
  <si>
    <t>z</t>
  </si>
  <si>
    <t>E</t>
  </si>
  <si>
    <t>Fizjologia z elektrofizjologią</t>
  </si>
  <si>
    <t>Anatomia radiologiczna cz. I  (RTG, MG, pediatria, stomatologia)</t>
  </si>
  <si>
    <t>z/o</t>
  </si>
  <si>
    <t>Język angielski</t>
  </si>
  <si>
    <t xml:space="preserve">Radiografia </t>
  </si>
  <si>
    <t xml:space="preserve">Biofizyka </t>
  </si>
  <si>
    <t>Radiobiologia, ochrona radiologiczna i BHP</t>
  </si>
  <si>
    <t>Podstawy diagnostyki obrazowej</t>
  </si>
  <si>
    <t>Pozycjonowanie w radiografii</t>
  </si>
  <si>
    <t xml:space="preserve">Praktyki zawodowe śródroczne </t>
  </si>
  <si>
    <t>Ultrasonografia i echokardiografia</t>
  </si>
  <si>
    <t xml:space="preserve">Diagnostyka elektromedyczna </t>
  </si>
  <si>
    <t xml:space="preserve">Mammografia </t>
  </si>
  <si>
    <t xml:space="preserve">BHP </t>
  </si>
  <si>
    <t>RAZEM:</t>
  </si>
  <si>
    <t>W tym praktyka zawodowa</t>
  </si>
  <si>
    <t>Samokształcenie</t>
  </si>
  <si>
    <t>SEMESTR III</t>
  </si>
  <si>
    <t>SEMESTR  IV</t>
  </si>
  <si>
    <t>Semestr III</t>
  </si>
  <si>
    <t>Semestr IV</t>
  </si>
  <si>
    <t>Tomografia komputerowa</t>
  </si>
  <si>
    <t>Rezonans magnetyczny</t>
  </si>
  <si>
    <t>Diagnostyka obrazowa w pediatrii</t>
  </si>
  <si>
    <t>Informatyka medyczna (DICOM,PACS,HIS, RIS,TELE, post-processing badań)</t>
  </si>
  <si>
    <t>Patologia, patofizjologia, podstawy patomorfologii</t>
  </si>
  <si>
    <t>Kardiologia i radiologia naczyniowo-zabiegowa</t>
  </si>
  <si>
    <t>Podstawy zdrowia publicznego</t>
  </si>
  <si>
    <t>Diagnostyka obrazowa w stomatologii</t>
  </si>
  <si>
    <t>Medycyna nuklearna</t>
  </si>
  <si>
    <t xml:space="preserve">Radiofarmakologia </t>
  </si>
  <si>
    <t>R  A  Z  E  M:</t>
  </si>
  <si>
    <t>RAZEM</t>
  </si>
  <si>
    <t>SEMESTR V</t>
  </si>
  <si>
    <t>SEMESTR  VI</t>
  </si>
  <si>
    <t>Semestr V</t>
  </si>
  <si>
    <t>Semestr VI</t>
  </si>
  <si>
    <t>Brachyterapia i teleradioterapia</t>
  </si>
  <si>
    <t xml:space="preserve">Densytometria </t>
  </si>
  <si>
    <t>Metodologia prac naukowo-badawczych</t>
  </si>
  <si>
    <t>Seminarium dyplomowe (praca licencjacka obowiązkowa)</t>
  </si>
  <si>
    <t>E/lic</t>
  </si>
  <si>
    <t>Z</t>
  </si>
  <si>
    <t xml:space="preserve"> </t>
  </si>
  <si>
    <t>Wychowanie fizyczne</t>
  </si>
  <si>
    <t>Ogółem</t>
  </si>
  <si>
    <r>
      <t xml:space="preserve">             </t>
    </r>
    <r>
      <rPr>
        <b/>
        <sz val="8"/>
        <color indexed="8"/>
        <rFont val="Times New Roman"/>
        <family val="1"/>
      </rPr>
      <t xml:space="preserve">O G Ó Ł E M:              </t>
    </r>
  </si>
  <si>
    <t xml:space="preserve">ROK I </t>
  </si>
  <si>
    <t xml:space="preserve">ROK II </t>
  </si>
  <si>
    <t>ROK III</t>
  </si>
  <si>
    <t>2018/2019</t>
  </si>
  <si>
    <t>Śląski Uniwersytet Medyczny w Katowicach</t>
  </si>
  <si>
    <t>PLAN</t>
  </si>
  <si>
    <t>studiów I stopnia</t>
  </si>
  <si>
    <t>3 - letnie / 6 semestrów</t>
  </si>
  <si>
    <t>Łączna liczba godzin</t>
  </si>
  <si>
    <t>h</t>
  </si>
  <si>
    <t>Liczba punktów:</t>
  </si>
  <si>
    <t>w tym:   liczba godzin w Uczelni</t>
  </si>
  <si>
    <t>zajęcia praktyczne</t>
  </si>
  <si>
    <t>praktyki zawodowe</t>
  </si>
  <si>
    <t>samokształcenie</t>
  </si>
  <si>
    <t>KIERUNEK: ELEKTRORADIOLOGIA</t>
  </si>
  <si>
    <t>wykłady</t>
  </si>
  <si>
    <t>ćwiczenia</t>
  </si>
  <si>
    <t>seminaria</t>
  </si>
  <si>
    <t>[w tym 4 godziny szkolenia BHP]</t>
  </si>
  <si>
    <t>F - zajęcia fakultatywne; student wybiera 1 przedmiot z każdej grupy</t>
  </si>
  <si>
    <t xml:space="preserve">W – wykład, S – seminaria, C – ćwiczenia, ZP – zajęcia praktyczne, PZ – praktyki zawodowe, S - samokształcenie </t>
  </si>
  <si>
    <t xml:space="preserve">Zatwierdziła Wydziałowa Komisja Programowa dla kierunku Elektroradiologia  </t>
  </si>
  <si>
    <t>Semestr  I</t>
  </si>
  <si>
    <t>2019/2020</t>
  </si>
  <si>
    <t>Matematyka</t>
  </si>
  <si>
    <t>RAZEM ECTS</t>
  </si>
  <si>
    <t>Diagnostyka obrazowa w chorobach wewnętrznych</t>
  </si>
  <si>
    <t>Repetytorium z echokardiografii</t>
  </si>
  <si>
    <t>Repetytorium z ultrasonografii</t>
  </si>
  <si>
    <t>Diagnostyka obrazowa w chirurgii</t>
  </si>
  <si>
    <t>Repetytorium z medycyny nuklearnej</t>
  </si>
  <si>
    <t>Repetytorium z tomografii komputerowej</t>
  </si>
  <si>
    <t>Repetytorium z protokołów MR</t>
  </si>
  <si>
    <t>Diagnostyka obrazowa w kardiologii</t>
  </si>
  <si>
    <t>ZW</t>
  </si>
  <si>
    <t>OG</t>
  </si>
  <si>
    <t>HUM</t>
  </si>
  <si>
    <t>Repetytorium z diagnostyki obrazowej w stomatologii</t>
  </si>
  <si>
    <t xml:space="preserve">Kontrola jakości w elektroradiologii </t>
  </si>
  <si>
    <t>Kontrola jakości w radiologii i diagnostyce obrazowej</t>
  </si>
  <si>
    <t>Podstawy zarządzania w służbie zdrowia</t>
  </si>
  <si>
    <t>Repetytorium z ochrony radiologicznej i prawa atomowego</t>
  </si>
  <si>
    <t>Repetytorium z protokołów TK</t>
  </si>
  <si>
    <t>Repetytorium z teleradioterapii i brachyterapii</t>
  </si>
  <si>
    <t>Repetytorium z pozycjonowania w radiografii</t>
  </si>
  <si>
    <t>Anatomia radiologiczna cz. II (MG, TK, MR, PET, SPECT)</t>
  </si>
  <si>
    <t>Aparatura elektromedyczna (audiologia)</t>
  </si>
  <si>
    <t>Aparatura elektromedyczna (EEG, EMG)</t>
  </si>
  <si>
    <t xml:space="preserve">Podstawy informatyki </t>
  </si>
  <si>
    <t>Socjologia</t>
  </si>
  <si>
    <t>Promocja zdrowia i edukacja zdrowotna</t>
  </si>
  <si>
    <t xml:space="preserve">Historia radiologii </t>
  </si>
  <si>
    <t>Filozofia</t>
  </si>
  <si>
    <t>Repetytorium z anatomii radiologicznej</t>
  </si>
  <si>
    <t>Repetytorium z radiografii</t>
  </si>
  <si>
    <t>Repetytorium z mammografii</t>
  </si>
  <si>
    <t>Repetytorium z rezonansu magnetycznego</t>
  </si>
  <si>
    <t xml:space="preserve">Elektrokardiologia </t>
  </si>
  <si>
    <t>Diagnostyka obrazowa w urologii</t>
  </si>
  <si>
    <t>Diagnostyka obrazowa w onkologii</t>
  </si>
  <si>
    <t>Diagnostyka obrazowa w pulmonologii</t>
  </si>
  <si>
    <t>Diagnostyka obrazowa w ortopedii i traumatologii</t>
  </si>
  <si>
    <t>Spirometria</t>
  </si>
  <si>
    <t>Polisomnografia</t>
  </si>
  <si>
    <t>Repetytorium z radioterapii</t>
  </si>
  <si>
    <t>F6 / ZW</t>
  </si>
  <si>
    <t>F7 / ZW</t>
  </si>
  <si>
    <t>F8 / ZW</t>
  </si>
  <si>
    <t>F11 / ZW</t>
  </si>
  <si>
    <t>F12 / ZW</t>
  </si>
  <si>
    <t>F14 / ZW</t>
  </si>
  <si>
    <t>rok akademicki 2018/2019</t>
  </si>
  <si>
    <t>Medycyna ratunkowa</t>
  </si>
  <si>
    <t>Podstawy sanitarno-epidemiologiczne w elektroradiologii</t>
  </si>
  <si>
    <t>Repetytorium z EKG i elektrokardiologii</t>
  </si>
  <si>
    <t>Repetytorium z diagnostyki elektromedycznej</t>
  </si>
  <si>
    <t>Radioterapia</t>
  </si>
  <si>
    <t>2020/2021</t>
  </si>
  <si>
    <t>Repetytorium: SPECT i PET</t>
  </si>
  <si>
    <t xml:space="preserve">Pierwsza pomoc </t>
  </si>
  <si>
    <t>Pierwsza pomoc medyczna</t>
  </si>
  <si>
    <t xml:space="preserve">BLS – podstawowe czynności resuscytacyjne </t>
  </si>
  <si>
    <t>F1 / HUM</t>
  </si>
  <si>
    <t>F4 / ZW</t>
  </si>
  <si>
    <t>F5 / ZW</t>
  </si>
  <si>
    <t>F9 / ZW</t>
  </si>
  <si>
    <t>F13 / ZW</t>
  </si>
  <si>
    <t>Podstawy statystyki</t>
  </si>
  <si>
    <t>F2 / OG</t>
  </si>
  <si>
    <t>F3 / ZW</t>
  </si>
  <si>
    <t>F1 / ZW</t>
  </si>
  <si>
    <t>F2 / ZW</t>
  </si>
  <si>
    <t>F10 / ZW</t>
  </si>
  <si>
    <t>F4 / HUM</t>
  </si>
  <si>
    <t xml:space="preserve">             O G Ó Ł E M:                                   </t>
  </si>
  <si>
    <t>korekta do Uchwały RW nr 125/2018 z dnia 16.04.2018r.</t>
  </si>
  <si>
    <t>Uchwała RW nr 303/2019 z dnia 23.04.2019r.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</si>
</sst>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Black"/>
      <family val="2"/>
    </font>
    <font>
      <i/>
      <sz val="12"/>
      <name val="Arial"/>
      <family val="2"/>
    </font>
    <font>
      <b/>
      <sz val="12"/>
      <name val="Times New Roman"/>
      <family val="1"/>
    </font>
    <font>
      <b/>
      <sz val="6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6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6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79">
    <xf numFmtId="0" fontId="0" fillId="0" borderId="0" xfId="0" applyFont="1" applyAlignment="1">
      <alignment/>
    </xf>
    <xf numFmtId="0" fontId="57" fillId="0" borderId="0" xfId="0" applyFont="1" applyAlignment="1">
      <alignment vertical="center"/>
    </xf>
    <xf numFmtId="0" fontId="58" fillId="0" borderId="0" xfId="0" applyFont="1" applyAlignment="1">
      <alignment/>
    </xf>
    <xf numFmtId="0" fontId="57" fillId="0" borderId="0" xfId="0" applyFont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vertical="center" wrapText="1"/>
    </xf>
    <xf numFmtId="0" fontId="62" fillId="0" borderId="0" xfId="0" applyFont="1" applyAlignment="1">
      <alignment vertical="center"/>
    </xf>
    <xf numFmtId="0" fontId="35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3" fillId="3" borderId="10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3" fillId="2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vertical="center"/>
    </xf>
    <xf numFmtId="0" fontId="58" fillId="0" borderId="10" xfId="0" applyFont="1" applyBorder="1" applyAlignment="1">
      <alignment/>
    </xf>
    <xf numFmtId="0" fontId="62" fillId="0" borderId="10" xfId="0" applyFont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/>
    </xf>
    <xf numFmtId="0" fontId="10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63" fillId="0" borderId="10" xfId="0" applyFont="1" applyFill="1" applyBorder="1" applyAlignment="1">
      <alignment horizontal="center" vertical="center" wrapText="1"/>
    </xf>
    <xf numFmtId="0" fontId="35" fillId="33" borderId="10" xfId="0" applyFont="1" applyFill="1" applyBorder="1" applyAlignment="1">
      <alignment/>
    </xf>
    <xf numFmtId="0" fontId="63" fillId="13" borderId="10" xfId="0" applyFont="1" applyFill="1" applyBorder="1" applyAlignment="1">
      <alignment vertical="center" wrapText="1"/>
    </xf>
    <xf numFmtId="0" fontId="35" fillId="33" borderId="1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3" fillId="15" borderId="10" xfId="0" applyFont="1" applyFill="1" applyBorder="1" applyAlignment="1">
      <alignment vertical="center" wrapText="1"/>
    </xf>
    <xf numFmtId="0" fontId="63" fillId="15" borderId="10" xfId="0" applyFont="1" applyFill="1" applyBorder="1" applyAlignment="1">
      <alignment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13" borderId="18" xfId="0" applyFont="1" applyFill="1" applyBorder="1" applyAlignment="1">
      <alignment vertical="center" wrapText="1"/>
    </xf>
    <xf numFmtId="0" fontId="3" fillId="33" borderId="18" xfId="0" applyFont="1" applyFill="1" applyBorder="1" applyAlignment="1">
      <alignment vertical="center" wrapText="1"/>
    </xf>
    <xf numFmtId="0" fontId="3" fillId="15" borderId="18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vertical="center" wrapText="1"/>
    </xf>
    <xf numFmtId="0" fontId="4" fillId="0" borderId="18" xfId="0" applyFont="1" applyBorder="1" applyAlignment="1">
      <alignment horizontal="left" vertical="center" wrapText="1"/>
    </xf>
    <xf numFmtId="0" fontId="3" fillId="2" borderId="19" xfId="0" applyFont="1" applyFill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5" fillId="0" borderId="22" xfId="0" applyFont="1" applyBorder="1" applyAlignment="1">
      <alignment/>
    </xf>
    <xf numFmtId="0" fontId="3" fillId="0" borderId="23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65" fillId="0" borderId="0" xfId="0" applyFont="1" applyFill="1" applyBorder="1" applyAlignment="1" applyProtection="1">
      <alignment horizontal="center" vertical="center"/>
      <protection locked="0"/>
    </xf>
    <xf numFmtId="0" fontId="63" fillId="0" borderId="27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63" fillId="15" borderId="27" xfId="0" applyFont="1" applyFill="1" applyBorder="1" applyAlignment="1">
      <alignment horizontal="center" vertical="center" wrapText="1"/>
    </xf>
    <xf numFmtId="0" fontId="63" fillId="15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63" fillId="15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3" fillId="3" borderId="10" xfId="0" applyFont="1" applyFill="1" applyBorder="1" applyAlignment="1">
      <alignment horizontal="center" vertical="center" wrapText="1"/>
    </xf>
    <xf numFmtId="0" fontId="63" fillId="33" borderId="27" xfId="0" applyFont="1" applyFill="1" applyBorder="1" applyAlignment="1">
      <alignment horizontal="left" vertical="center" wrapText="1"/>
    </xf>
    <xf numFmtId="0" fontId="63" fillId="33" borderId="11" xfId="0" applyFont="1" applyFill="1" applyBorder="1" applyAlignment="1">
      <alignment horizontal="left" vertical="center" wrapText="1"/>
    </xf>
    <xf numFmtId="0" fontId="63" fillId="0" borderId="10" xfId="0" applyFont="1" applyBorder="1" applyAlignment="1">
      <alignment vertical="center" wrapText="1"/>
    </xf>
    <xf numFmtId="0" fontId="63" fillId="3" borderId="27" xfId="0" applyFont="1" applyFill="1" applyBorder="1" applyAlignment="1">
      <alignment horizontal="center" vertical="center" wrapText="1"/>
    </xf>
    <xf numFmtId="0" fontId="63" fillId="3" borderId="11" xfId="0" applyFont="1" applyFill="1" applyBorder="1" applyAlignment="1">
      <alignment horizontal="center" vertical="center" wrapText="1"/>
    </xf>
    <xf numFmtId="0" fontId="63" fillId="33" borderId="27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right" vertical="center" wrapText="1"/>
      <protection locked="0"/>
    </xf>
    <xf numFmtId="0" fontId="4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horizontal="right" vertical="top" wrapText="1"/>
      <protection locked="0"/>
    </xf>
    <xf numFmtId="0" fontId="59" fillId="0" borderId="0" xfId="0" applyFont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3" fillId="15" borderId="10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15" borderId="13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3" fillId="0" borderId="3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7"/>
  <sheetViews>
    <sheetView tabSelected="1" view="pageBreakPreview" zoomScaleSheetLayoutView="100" zoomScalePageLayoutView="0" workbookViewId="0" topLeftCell="A1">
      <selection activeCell="O3" sqref="O3:U3"/>
    </sheetView>
  </sheetViews>
  <sheetFormatPr defaultColWidth="9.140625" defaultRowHeight="15"/>
  <cols>
    <col min="1" max="1" width="9.140625" style="2" customWidth="1"/>
    <col min="2" max="2" width="31.140625" style="2" customWidth="1"/>
    <col min="3" max="3" width="11.140625" style="2" customWidth="1"/>
    <col min="4" max="5" width="9.140625" style="2" customWidth="1"/>
    <col min="6" max="21" width="8.140625" style="2" customWidth="1"/>
    <col min="22" max="16384" width="9.140625" style="2" customWidth="1"/>
  </cols>
  <sheetData>
    <row r="1" spans="1:24" ht="17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7.25" customHeight="1">
      <c r="A2" s="10"/>
      <c r="B2" s="10"/>
      <c r="C2" s="10"/>
      <c r="D2" s="7"/>
      <c r="E2" s="7"/>
      <c r="F2" s="10"/>
      <c r="G2" s="10"/>
      <c r="H2" s="158" t="s">
        <v>136</v>
      </c>
      <c r="I2" s="158"/>
      <c r="J2" s="158"/>
      <c r="K2" s="158"/>
      <c r="L2" s="12"/>
      <c r="M2" s="12"/>
      <c r="N2" s="12"/>
      <c r="O2" s="119" t="s">
        <v>161</v>
      </c>
      <c r="P2" s="119"/>
      <c r="Q2" s="119"/>
      <c r="R2" s="119"/>
      <c r="S2" s="119"/>
      <c r="T2" s="119"/>
      <c r="U2" s="119"/>
      <c r="V2" s="118"/>
      <c r="W2" s="118"/>
      <c r="X2" s="118"/>
    </row>
    <row r="3" spans="1:24" ht="17.25" customHeight="1">
      <c r="A3" s="10"/>
      <c r="B3" s="10"/>
      <c r="C3" s="10"/>
      <c r="D3" s="7"/>
      <c r="E3" s="7"/>
      <c r="F3" s="10"/>
      <c r="G3" s="10"/>
      <c r="H3" s="10"/>
      <c r="I3" s="10"/>
      <c r="J3" s="12"/>
      <c r="K3" s="12"/>
      <c r="L3" s="12"/>
      <c r="M3" s="12"/>
      <c r="N3" s="12"/>
      <c r="O3" s="174" t="s">
        <v>160</v>
      </c>
      <c r="P3" s="174"/>
      <c r="Q3" s="174"/>
      <c r="R3" s="174"/>
      <c r="S3" s="174"/>
      <c r="T3" s="174"/>
      <c r="U3" s="174"/>
      <c r="V3" s="12"/>
      <c r="W3" s="12"/>
      <c r="X3" s="12"/>
    </row>
    <row r="4" spans="1:24" ht="17.25" customHeight="1">
      <c r="A4" s="13"/>
      <c r="B4" s="5"/>
      <c r="C4" s="5"/>
      <c r="D4" s="12"/>
      <c r="E4" s="12"/>
      <c r="F4" s="12"/>
      <c r="G4" s="5"/>
      <c r="H4" s="12" t="s">
        <v>68</v>
      </c>
      <c r="I4" s="11"/>
      <c r="J4" s="11"/>
      <c r="K4" s="11"/>
      <c r="L4" s="11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17.2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17.25" customHeight="1">
      <c r="A6" s="12"/>
      <c r="B6" s="14"/>
      <c r="C6" s="14"/>
      <c r="D6" s="14"/>
      <c r="E6" s="14"/>
      <c r="F6" s="14"/>
      <c r="G6" s="14"/>
      <c r="H6" s="14"/>
      <c r="I6" s="14"/>
      <c r="J6" s="12" t="s">
        <v>69</v>
      </c>
      <c r="K6" s="5"/>
      <c r="L6" s="18" t="s">
        <v>70</v>
      </c>
      <c r="M6" s="12"/>
      <c r="N6" s="12"/>
      <c r="O6" s="12"/>
      <c r="P6" s="14"/>
      <c r="Q6" s="14"/>
      <c r="R6" s="14"/>
      <c r="S6" s="14"/>
      <c r="T6" s="14"/>
      <c r="U6" s="14"/>
      <c r="V6" s="14"/>
      <c r="W6" s="14"/>
      <c r="X6" s="14"/>
    </row>
    <row r="7" spans="1:24" ht="17.2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2"/>
      <c r="L7" s="12"/>
      <c r="M7" s="12"/>
      <c r="N7" s="12"/>
      <c r="O7" s="12"/>
      <c r="P7" s="14"/>
      <c r="Q7" s="14"/>
      <c r="R7" s="14"/>
      <c r="S7" s="14"/>
      <c r="T7" s="14"/>
      <c r="U7" s="14"/>
      <c r="V7" s="14"/>
      <c r="W7" s="14"/>
      <c r="X7" s="14"/>
    </row>
    <row r="8" spans="1:24" ht="17.25" customHeight="1">
      <c r="A8" s="15"/>
      <c r="B8" s="16"/>
      <c r="C8" s="16"/>
      <c r="D8" s="8"/>
      <c r="E8" s="8"/>
      <c r="F8" s="16"/>
      <c r="G8" s="16"/>
      <c r="H8" s="13"/>
      <c r="I8" s="17"/>
      <c r="K8" s="18"/>
      <c r="L8" s="18"/>
      <c r="M8" s="18"/>
      <c r="N8" s="18"/>
      <c r="O8" s="18"/>
      <c r="P8" s="18"/>
      <c r="Q8" s="13"/>
      <c r="R8" s="13"/>
      <c r="S8" s="13"/>
      <c r="T8" s="13"/>
      <c r="U8" s="15"/>
      <c r="V8" s="15"/>
      <c r="W8" s="15"/>
      <c r="X8" s="15"/>
    </row>
    <row r="9" spans="1:24" ht="17.25" customHeight="1">
      <c r="A9" s="19"/>
      <c r="B9" s="16"/>
      <c r="C9" s="16"/>
      <c r="D9" s="8"/>
      <c r="E9" s="8"/>
      <c r="F9" s="16"/>
      <c r="G9" s="16"/>
      <c r="H9" s="13"/>
      <c r="I9" s="147" t="s">
        <v>79</v>
      </c>
      <c r="J9" s="147"/>
      <c r="K9" s="147"/>
      <c r="L9" s="147"/>
      <c r="M9" s="15"/>
      <c r="N9" s="15"/>
      <c r="O9" s="15"/>
      <c r="P9" s="15"/>
      <c r="Q9" s="15"/>
      <c r="R9" s="15"/>
      <c r="S9" s="15"/>
      <c r="T9" s="15"/>
      <c r="U9" s="15"/>
      <c r="V9" s="19"/>
      <c r="W9" s="19"/>
      <c r="X9" s="19"/>
    </row>
    <row r="10" spans="1:24" ht="17.25" customHeight="1">
      <c r="A10" s="19"/>
      <c r="B10" s="16"/>
      <c r="C10" s="16"/>
      <c r="D10" s="8"/>
      <c r="E10" s="8"/>
      <c r="F10" s="16"/>
      <c r="G10" s="16"/>
      <c r="H10" s="13"/>
      <c r="I10" s="147"/>
      <c r="J10" s="147"/>
      <c r="K10" s="147"/>
      <c r="L10" s="147"/>
      <c r="M10" s="13"/>
      <c r="N10" s="13"/>
      <c r="O10" s="13"/>
      <c r="P10" s="13"/>
      <c r="Q10" s="13"/>
      <c r="R10" s="13"/>
      <c r="S10" s="13"/>
      <c r="T10" s="13"/>
      <c r="U10" s="13"/>
      <c r="V10" s="19"/>
      <c r="W10" s="19"/>
      <c r="X10" s="19"/>
    </row>
    <row r="11" spans="1:24" ht="17.25" customHeight="1">
      <c r="A11" s="19"/>
      <c r="B11" s="16"/>
      <c r="C11" s="16"/>
      <c r="D11" s="8"/>
      <c r="E11" s="8"/>
      <c r="F11" s="16"/>
      <c r="G11" s="16"/>
      <c r="H11" s="13"/>
      <c r="I11" s="17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6"/>
      <c r="V11" s="19"/>
      <c r="W11" s="19"/>
      <c r="X11" s="19"/>
    </row>
    <row r="12" spans="1:24" ht="17.25" customHeight="1">
      <c r="A12" s="19"/>
      <c r="B12" s="16"/>
      <c r="C12" s="16"/>
      <c r="D12" s="8"/>
      <c r="E12" s="8"/>
      <c r="F12" s="16"/>
      <c r="G12" s="16"/>
      <c r="H12" s="147" t="s">
        <v>71</v>
      </c>
      <c r="I12" s="147"/>
      <c r="J12" s="147"/>
      <c r="K12" s="147"/>
      <c r="L12" s="147"/>
      <c r="R12" s="15"/>
      <c r="S12" s="15"/>
      <c r="T12" s="15"/>
      <c r="U12" s="16"/>
      <c r="V12" s="16"/>
      <c r="W12" s="16"/>
      <c r="X12" s="16"/>
    </row>
    <row r="13" spans="1:24" ht="17.25" customHeight="1">
      <c r="A13" s="19"/>
      <c r="B13" s="16"/>
      <c r="C13" s="16"/>
      <c r="D13" s="8"/>
      <c r="E13" s="8"/>
      <c r="F13" s="16"/>
      <c r="G13" s="16"/>
      <c r="H13" s="13"/>
      <c r="I13" s="17"/>
      <c r="J13" s="13"/>
      <c r="K13" s="13"/>
      <c r="L13" s="13"/>
      <c r="M13" s="20"/>
      <c r="N13" s="13"/>
      <c r="O13" s="13"/>
      <c r="P13" s="13"/>
      <c r="Q13" s="13"/>
      <c r="R13" s="13"/>
      <c r="S13" s="13"/>
      <c r="T13" s="13"/>
      <c r="U13" s="16"/>
      <c r="V13" s="16"/>
      <c r="W13" s="16"/>
      <c r="X13" s="16"/>
    </row>
    <row r="14" spans="1:24" ht="36.75" customHeight="1">
      <c r="A14" s="19"/>
      <c r="B14" s="148" t="s">
        <v>72</v>
      </c>
      <c r="C14" s="148"/>
      <c r="D14" s="148"/>
      <c r="E14" s="148"/>
      <c r="F14" s="148"/>
      <c r="G14" s="148"/>
      <c r="H14" s="21"/>
      <c r="I14" s="21"/>
      <c r="J14" s="19"/>
      <c r="K14" s="15">
        <f>SUM(D57,D95,D144)</f>
        <v>4559</v>
      </c>
      <c r="L14" s="15" t="s">
        <v>73</v>
      </c>
      <c r="M14" s="20"/>
      <c r="N14" s="159" t="s">
        <v>74</v>
      </c>
      <c r="O14" s="159"/>
      <c r="P14" s="3">
        <f>SUM(L54+S54+L92+S92+L141+S141)</f>
        <v>180</v>
      </c>
      <c r="Q14" s="3" t="s">
        <v>11</v>
      </c>
      <c r="R14" s="15"/>
      <c r="S14" s="5"/>
      <c r="T14" s="5"/>
      <c r="U14" s="5"/>
      <c r="V14" s="19"/>
      <c r="W14" s="19"/>
      <c r="X14" s="19"/>
    </row>
    <row r="15" spans="1:24" ht="17.25" customHeight="1">
      <c r="A15" s="19"/>
      <c r="B15" s="16"/>
      <c r="C15" s="16"/>
      <c r="D15" s="8"/>
      <c r="E15" s="8"/>
      <c r="F15" s="16"/>
      <c r="G15" s="16"/>
      <c r="H15" s="13"/>
      <c r="I15" s="17"/>
      <c r="J15" s="13"/>
      <c r="K15" s="13"/>
      <c r="L15" s="13"/>
      <c r="M15" s="13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</row>
    <row r="16" spans="1:24" ht="17.25" customHeight="1">
      <c r="A16" s="19"/>
      <c r="B16" s="13"/>
      <c r="C16" s="13"/>
      <c r="D16" s="9"/>
      <c r="E16" s="9"/>
      <c r="F16" s="13"/>
      <c r="G16" s="13"/>
      <c r="H16" s="13"/>
      <c r="I16" s="17"/>
      <c r="J16" s="13"/>
      <c r="K16" s="13"/>
      <c r="L16" s="13"/>
      <c r="M16" s="20"/>
      <c r="N16" s="20"/>
      <c r="O16" s="20"/>
      <c r="P16" s="20"/>
      <c r="Q16" s="19"/>
      <c r="R16" s="19"/>
      <c r="S16" s="19"/>
      <c r="T16" s="19"/>
      <c r="U16" s="19"/>
      <c r="V16" s="19"/>
      <c r="W16" s="19"/>
      <c r="X16" s="19"/>
    </row>
    <row r="17" spans="1:24" ht="17.25" customHeight="1">
      <c r="A17" s="15"/>
      <c r="B17" s="156" t="s">
        <v>75</v>
      </c>
      <c r="C17" s="156"/>
      <c r="D17" s="156"/>
      <c r="E17" s="156"/>
      <c r="F17" s="156"/>
      <c r="G17" s="156"/>
      <c r="H17" s="23"/>
      <c r="I17" s="23"/>
      <c r="J17" s="19"/>
      <c r="K17" s="15">
        <f>SUM(K19+K18+K20)</f>
        <v>1194</v>
      </c>
      <c r="L17" s="15" t="s">
        <v>73</v>
      </c>
      <c r="M17" s="145"/>
      <c r="N17" s="145"/>
      <c r="O17" s="145"/>
      <c r="P17" s="145"/>
      <c r="Q17" s="145"/>
      <c r="R17" s="145"/>
      <c r="S17" s="145"/>
      <c r="T17" s="15"/>
      <c r="U17" s="15"/>
      <c r="V17" s="15"/>
      <c r="W17" s="15"/>
      <c r="X17" s="15"/>
    </row>
    <row r="18" spans="1:24" ht="18" customHeight="1">
      <c r="A18" s="15"/>
      <c r="B18" s="148" t="s">
        <v>80</v>
      </c>
      <c r="C18" s="148"/>
      <c r="D18" s="148"/>
      <c r="E18" s="148"/>
      <c r="F18" s="148"/>
      <c r="G18" s="148"/>
      <c r="H18" s="24"/>
      <c r="I18" s="24"/>
      <c r="J18" s="24"/>
      <c r="K18" s="15">
        <f>SUM(F54,M54,F92,M92,F141,M141)</f>
        <v>399</v>
      </c>
      <c r="L18" s="15" t="s">
        <v>73</v>
      </c>
      <c r="M18" s="145" t="s">
        <v>83</v>
      </c>
      <c r="N18" s="145"/>
      <c r="O18" s="145"/>
      <c r="P18" s="145"/>
      <c r="Q18" s="145"/>
      <c r="R18" s="145"/>
      <c r="S18" s="145"/>
      <c r="T18" s="145"/>
      <c r="U18" s="22"/>
      <c r="V18" s="22"/>
      <c r="W18" s="22"/>
      <c r="X18" s="22"/>
    </row>
    <row r="19" spans="1:24" ht="17.25" customHeight="1">
      <c r="A19" s="15"/>
      <c r="B19" s="148" t="s">
        <v>82</v>
      </c>
      <c r="C19" s="148"/>
      <c r="D19" s="148"/>
      <c r="E19" s="148"/>
      <c r="F19" s="148"/>
      <c r="G19" s="148"/>
      <c r="H19" s="24"/>
      <c r="I19" s="24"/>
      <c r="J19" s="24"/>
      <c r="K19" s="15">
        <f>SUM(G54,N54,G92,N92,G141,N141)</f>
        <v>436</v>
      </c>
      <c r="L19" s="15" t="s">
        <v>73</v>
      </c>
      <c r="M19" s="25"/>
      <c r="N19" s="25"/>
      <c r="O19" s="25"/>
      <c r="P19" s="25"/>
      <c r="Q19" s="25"/>
      <c r="R19" s="25"/>
      <c r="S19" s="25"/>
      <c r="T19" s="25"/>
      <c r="U19" s="22"/>
      <c r="V19" s="22"/>
      <c r="W19" s="22"/>
      <c r="X19" s="22"/>
    </row>
    <row r="20" spans="1:24" ht="17.25" customHeight="1">
      <c r="A20" s="15"/>
      <c r="B20" s="155" t="s">
        <v>81</v>
      </c>
      <c r="C20" s="155"/>
      <c r="D20" s="155"/>
      <c r="E20" s="155"/>
      <c r="F20" s="155"/>
      <c r="G20" s="155"/>
      <c r="H20" s="19"/>
      <c r="I20" s="19"/>
      <c r="J20" s="19"/>
      <c r="K20" s="15">
        <f>SUM(H54,O54,H92,O92,H141,O141)</f>
        <v>359</v>
      </c>
      <c r="L20" s="15" t="s">
        <v>73</v>
      </c>
      <c r="M20" s="15">
        <f>SUM(K17+K21+K23+K25)</f>
        <v>4559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</row>
    <row r="21" spans="1:24" ht="17.25" customHeight="1">
      <c r="A21" s="15"/>
      <c r="B21" s="148" t="s">
        <v>76</v>
      </c>
      <c r="C21" s="148"/>
      <c r="D21" s="148"/>
      <c r="E21" s="148"/>
      <c r="F21" s="148"/>
      <c r="G21" s="148"/>
      <c r="H21" s="21"/>
      <c r="I21" s="21"/>
      <c r="J21" s="21"/>
      <c r="K21" s="15">
        <f>SUM(I54,P54,I92,P92,I141,P141)</f>
        <v>384</v>
      </c>
      <c r="L21" s="22" t="s">
        <v>73</v>
      </c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</row>
    <row r="22" spans="1:24" ht="17.25" customHeight="1">
      <c r="A22" s="15"/>
      <c r="B22" s="13"/>
      <c r="C22" s="13"/>
      <c r="D22" s="19"/>
      <c r="E22" s="19"/>
      <c r="F22" s="19"/>
      <c r="G22" s="19"/>
      <c r="H22" s="19"/>
      <c r="I22" s="19"/>
      <c r="J22" s="19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7.25" customHeight="1">
      <c r="A23" s="15"/>
      <c r="B23" s="148" t="s">
        <v>77</v>
      </c>
      <c r="C23" s="148"/>
      <c r="D23" s="148"/>
      <c r="E23" s="148"/>
      <c r="F23" s="148"/>
      <c r="G23" s="148"/>
      <c r="H23" s="21"/>
      <c r="I23" s="21"/>
      <c r="J23" s="21"/>
      <c r="K23" s="15">
        <f>SUM(D55,D93,D142)</f>
        <v>660</v>
      </c>
      <c r="L23" s="15" t="s">
        <v>73</v>
      </c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</row>
    <row r="24" spans="1:24" ht="17.25" customHeight="1">
      <c r="A24" s="15"/>
      <c r="B24" s="13"/>
      <c r="C24" s="13"/>
      <c r="D24" s="19"/>
      <c r="E24" s="19"/>
      <c r="F24" s="19"/>
      <c r="G24" s="19"/>
      <c r="H24" s="19"/>
      <c r="I24" s="19"/>
      <c r="J24" s="19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</row>
    <row r="25" spans="1:24" ht="17.25" customHeight="1">
      <c r="A25" s="15"/>
      <c r="B25" s="148" t="s">
        <v>78</v>
      </c>
      <c r="C25" s="148"/>
      <c r="D25" s="148"/>
      <c r="E25" s="148"/>
      <c r="F25" s="148"/>
      <c r="G25" s="148"/>
      <c r="H25" s="21"/>
      <c r="I25" s="21"/>
      <c r="J25" s="19"/>
      <c r="K25" s="26">
        <f>SUM(D56,D94,D143)</f>
        <v>2321</v>
      </c>
      <c r="L25" s="15" t="s">
        <v>73</v>
      </c>
      <c r="M25" s="27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</row>
    <row r="26" spans="1:24" ht="17.25" customHeight="1">
      <c r="A26" s="15"/>
      <c r="B26" s="13"/>
      <c r="C26" s="13"/>
      <c r="D26" s="19"/>
      <c r="E26" s="19"/>
      <c r="F26" s="19"/>
      <c r="G26" s="19"/>
      <c r="H26" s="19"/>
      <c r="I26" s="19"/>
      <c r="J26" s="19"/>
      <c r="K26" s="13"/>
      <c r="L26" s="28"/>
      <c r="M26" s="28"/>
      <c r="N26" s="28"/>
      <c r="O26" s="178" t="s">
        <v>86</v>
      </c>
      <c r="P26" s="178"/>
      <c r="Q26" s="178"/>
      <c r="R26" s="178"/>
      <c r="S26" s="178"/>
      <c r="T26" s="28"/>
      <c r="U26" s="28"/>
      <c r="V26" s="28"/>
      <c r="W26" s="28"/>
      <c r="X26" s="28"/>
    </row>
    <row r="27" spans="1:24" ht="17.25" customHeight="1">
      <c r="A27" s="15"/>
      <c r="B27" s="13"/>
      <c r="C27" s="13"/>
      <c r="D27" s="19"/>
      <c r="E27" s="19"/>
      <c r="F27" s="19"/>
      <c r="G27" s="19"/>
      <c r="H27" s="19"/>
      <c r="I27" s="19"/>
      <c r="J27" s="19"/>
      <c r="K27" s="28"/>
      <c r="L27" s="28"/>
      <c r="M27" s="28"/>
      <c r="N27" s="28"/>
      <c r="O27" s="178"/>
      <c r="P27" s="178"/>
      <c r="Q27" s="178"/>
      <c r="R27" s="178"/>
      <c r="S27" s="178"/>
      <c r="T27" s="28"/>
      <c r="U27" s="28"/>
      <c r="V27" s="28"/>
      <c r="W27" s="28"/>
      <c r="X27" s="28"/>
    </row>
    <row r="28" spans="1:24" ht="17.2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178"/>
      <c r="P28" s="178"/>
      <c r="Q28" s="178"/>
      <c r="R28" s="178"/>
      <c r="S28" s="178"/>
      <c r="T28" s="5"/>
      <c r="U28" s="5"/>
      <c r="V28" s="5"/>
      <c r="W28" s="5"/>
      <c r="X28" s="5"/>
    </row>
    <row r="29" ht="17.25" customHeight="1"/>
    <row r="30" spans="4:15" ht="12.75" customHeight="1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21" ht="15.75">
      <c r="A31" s="30"/>
      <c r="B31" s="30"/>
      <c r="C31" s="30"/>
      <c r="D31" s="31"/>
      <c r="E31" s="31"/>
      <c r="F31" s="31"/>
      <c r="G31" s="31"/>
      <c r="H31" s="31"/>
      <c r="I31" s="32" t="s">
        <v>64</v>
      </c>
      <c r="J31" s="32"/>
      <c r="K31" s="150" t="s">
        <v>67</v>
      </c>
      <c r="L31" s="150"/>
      <c r="M31" s="31"/>
      <c r="N31" s="31"/>
      <c r="O31" s="31"/>
      <c r="P31" s="30"/>
      <c r="Q31" s="30"/>
      <c r="R31" s="30"/>
      <c r="S31" s="30"/>
      <c r="T31" s="30"/>
      <c r="U31" s="30"/>
    </row>
    <row r="32" spans="1:21" ht="9.75" customHeight="1" thickBo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</row>
    <row r="33" spans="1:21" ht="21" customHeight="1">
      <c r="A33" s="167" t="s">
        <v>0</v>
      </c>
      <c r="B33" s="169" t="s">
        <v>1</v>
      </c>
      <c r="C33" s="151" t="s">
        <v>49</v>
      </c>
      <c r="D33" s="175" t="s">
        <v>2</v>
      </c>
      <c r="E33" s="171" t="s">
        <v>90</v>
      </c>
      <c r="F33" s="151" t="s">
        <v>3</v>
      </c>
      <c r="G33" s="176"/>
      <c r="H33" s="176"/>
      <c r="I33" s="176"/>
      <c r="J33" s="176"/>
      <c r="K33" s="176"/>
      <c r="L33" s="177"/>
      <c r="M33" s="151" t="s">
        <v>4</v>
      </c>
      <c r="N33" s="176"/>
      <c r="O33" s="176"/>
      <c r="P33" s="176"/>
      <c r="Q33" s="176"/>
      <c r="R33" s="176"/>
      <c r="S33" s="177"/>
      <c r="T33" s="151" t="s">
        <v>5</v>
      </c>
      <c r="U33" s="177"/>
    </row>
    <row r="34" spans="1:21" ht="16.5" customHeight="1">
      <c r="A34" s="168"/>
      <c r="B34" s="170"/>
      <c r="C34" s="152"/>
      <c r="D34" s="146"/>
      <c r="E34" s="165"/>
      <c r="F34" s="85" t="s">
        <v>6</v>
      </c>
      <c r="G34" s="38" t="s">
        <v>7</v>
      </c>
      <c r="H34" s="38" t="s">
        <v>8</v>
      </c>
      <c r="I34" s="38" t="s">
        <v>9</v>
      </c>
      <c r="J34" s="38" t="s">
        <v>10</v>
      </c>
      <c r="K34" s="38" t="s">
        <v>7</v>
      </c>
      <c r="L34" s="86" t="s">
        <v>11</v>
      </c>
      <c r="M34" s="85" t="s">
        <v>6</v>
      </c>
      <c r="N34" s="38" t="s">
        <v>7</v>
      </c>
      <c r="O34" s="38" t="s">
        <v>12</v>
      </c>
      <c r="P34" s="38" t="s">
        <v>9</v>
      </c>
      <c r="Q34" s="38" t="s">
        <v>10</v>
      </c>
      <c r="R34" s="38" t="s">
        <v>7</v>
      </c>
      <c r="S34" s="86" t="s">
        <v>11</v>
      </c>
      <c r="T34" s="85" t="s">
        <v>87</v>
      </c>
      <c r="U34" s="86" t="s">
        <v>13</v>
      </c>
    </row>
    <row r="35" spans="1:21" ht="17.25" customHeight="1">
      <c r="A35" s="106" t="s">
        <v>99</v>
      </c>
      <c r="B35" s="99" t="s">
        <v>14</v>
      </c>
      <c r="C35" s="85">
        <f>D35+K35+R35</f>
        <v>125</v>
      </c>
      <c r="D35" s="33">
        <f>SUM(F35:J35,M35:Q35)</f>
        <v>60</v>
      </c>
      <c r="E35" s="91">
        <f>L35+S35</f>
        <v>5</v>
      </c>
      <c r="F35" s="85">
        <v>20</v>
      </c>
      <c r="G35" s="38"/>
      <c r="H35" s="38">
        <v>15</v>
      </c>
      <c r="I35" s="38"/>
      <c r="J35" s="38"/>
      <c r="K35" s="79">
        <v>40</v>
      </c>
      <c r="L35" s="86">
        <v>3</v>
      </c>
      <c r="M35" s="85">
        <v>10</v>
      </c>
      <c r="N35" s="38"/>
      <c r="O35" s="38">
        <v>15</v>
      </c>
      <c r="P35" s="38"/>
      <c r="Q35" s="38"/>
      <c r="R35" s="79">
        <v>25</v>
      </c>
      <c r="S35" s="86">
        <v>2</v>
      </c>
      <c r="T35" s="85" t="s">
        <v>15</v>
      </c>
      <c r="U35" s="86" t="s">
        <v>16</v>
      </c>
    </row>
    <row r="36" spans="1:21" ht="15.75" customHeight="1">
      <c r="A36" s="106" t="s">
        <v>99</v>
      </c>
      <c r="B36" s="99" t="s">
        <v>17</v>
      </c>
      <c r="C36" s="85">
        <f>D36+K36+R36</f>
        <v>100</v>
      </c>
      <c r="D36" s="33">
        <f aca="true" t="shared" si="0" ref="D36:D54">SUM(F36:J36,M36:Q36)</f>
        <v>50</v>
      </c>
      <c r="E36" s="91">
        <f aca="true" t="shared" si="1" ref="E36:E54">L36+S36</f>
        <v>4</v>
      </c>
      <c r="F36" s="85"/>
      <c r="G36" s="38">
        <v>25</v>
      </c>
      <c r="H36" s="38">
        <v>10</v>
      </c>
      <c r="I36" s="38"/>
      <c r="J36" s="38"/>
      <c r="K36" s="79">
        <v>40</v>
      </c>
      <c r="L36" s="86">
        <v>3</v>
      </c>
      <c r="M36" s="85"/>
      <c r="N36" s="38">
        <v>15</v>
      </c>
      <c r="O36" s="38"/>
      <c r="P36" s="38"/>
      <c r="Q36" s="38"/>
      <c r="R36" s="79">
        <v>10</v>
      </c>
      <c r="S36" s="86">
        <v>1</v>
      </c>
      <c r="T36" s="85" t="s">
        <v>15</v>
      </c>
      <c r="U36" s="88" t="s">
        <v>16</v>
      </c>
    </row>
    <row r="37" spans="1:21" ht="24" customHeight="1">
      <c r="A37" s="106" t="s">
        <v>99</v>
      </c>
      <c r="B37" s="99" t="s">
        <v>18</v>
      </c>
      <c r="C37" s="85">
        <f aca="true" t="shared" si="2" ref="C37:C54">D37+K37+R37</f>
        <v>100</v>
      </c>
      <c r="D37" s="33">
        <f t="shared" si="0"/>
        <v>50</v>
      </c>
      <c r="E37" s="91">
        <f t="shared" si="1"/>
        <v>4</v>
      </c>
      <c r="F37" s="85">
        <v>20</v>
      </c>
      <c r="G37" s="38"/>
      <c r="H37" s="38">
        <v>15</v>
      </c>
      <c r="I37" s="38"/>
      <c r="J37" s="38"/>
      <c r="K37" s="79">
        <v>40</v>
      </c>
      <c r="L37" s="86">
        <v>3</v>
      </c>
      <c r="M37" s="85">
        <v>5</v>
      </c>
      <c r="N37" s="38"/>
      <c r="O37" s="38">
        <v>10</v>
      </c>
      <c r="P37" s="38"/>
      <c r="Q37" s="38"/>
      <c r="R37" s="79">
        <v>10</v>
      </c>
      <c r="S37" s="86">
        <v>1</v>
      </c>
      <c r="T37" s="85" t="s">
        <v>15</v>
      </c>
      <c r="U37" s="86" t="s">
        <v>15</v>
      </c>
    </row>
    <row r="38" spans="1:21" ht="15" customHeight="1">
      <c r="A38" s="106" t="s">
        <v>101</v>
      </c>
      <c r="B38" s="100" t="s">
        <v>20</v>
      </c>
      <c r="C38" s="85">
        <f t="shared" si="2"/>
        <v>100</v>
      </c>
      <c r="D38" s="33">
        <f t="shared" si="0"/>
        <v>40</v>
      </c>
      <c r="E38" s="91">
        <f t="shared" si="1"/>
        <v>4</v>
      </c>
      <c r="F38" s="85"/>
      <c r="G38" s="38">
        <v>20</v>
      </c>
      <c r="H38" s="38"/>
      <c r="I38" s="38"/>
      <c r="J38" s="38"/>
      <c r="K38" s="79">
        <v>30</v>
      </c>
      <c r="L38" s="86">
        <v>2</v>
      </c>
      <c r="M38" s="85"/>
      <c r="N38" s="38">
        <v>20</v>
      </c>
      <c r="O38" s="38"/>
      <c r="P38" s="38"/>
      <c r="Q38" s="38"/>
      <c r="R38" s="79">
        <v>30</v>
      </c>
      <c r="S38" s="86">
        <v>2</v>
      </c>
      <c r="T38" s="85" t="s">
        <v>15</v>
      </c>
      <c r="U38" s="86" t="s">
        <v>19</v>
      </c>
    </row>
    <row r="39" spans="1:21" ht="15" customHeight="1">
      <c r="A39" s="106" t="s">
        <v>99</v>
      </c>
      <c r="B39" s="99" t="s">
        <v>21</v>
      </c>
      <c r="C39" s="85">
        <f t="shared" si="2"/>
        <v>100</v>
      </c>
      <c r="D39" s="33">
        <f t="shared" si="0"/>
        <v>50</v>
      </c>
      <c r="E39" s="91">
        <f t="shared" si="1"/>
        <v>4</v>
      </c>
      <c r="F39" s="85">
        <v>5</v>
      </c>
      <c r="G39" s="38"/>
      <c r="H39" s="38">
        <v>10</v>
      </c>
      <c r="I39" s="38">
        <v>10</v>
      </c>
      <c r="J39" s="38"/>
      <c r="K39" s="79">
        <v>25</v>
      </c>
      <c r="L39" s="86">
        <v>2</v>
      </c>
      <c r="M39" s="85">
        <v>5</v>
      </c>
      <c r="N39" s="38"/>
      <c r="O39" s="38">
        <v>10</v>
      </c>
      <c r="P39" s="38">
        <v>10</v>
      </c>
      <c r="Q39" s="38"/>
      <c r="R39" s="79">
        <v>25</v>
      </c>
      <c r="S39" s="86">
        <v>2</v>
      </c>
      <c r="T39" s="85" t="s">
        <v>15</v>
      </c>
      <c r="U39" s="86" t="s">
        <v>16</v>
      </c>
    </row>
    <row r="40" spans="1:21" ht="15" customHeight="1">
      <c r="A40" s="106" t="s">
        <v>100</v>
      </c>
      <c r="B40" s="99" t="s">
        <v>89</v>
      </c>
      <c r="C40" s="85">
        <f t="shared" si="2"/>
        <v>50</v>
      </c>
      <c r="D40" s="83">
        <f t="shared" si="0"/>
        <v>25</v>
      </c>
      <c r="E40" s="97">
        <f t="shared" si="1"/>
        <v>2</v>
      </c>
      <c r="F40" s="87"/>
      <c r="G40" s="79">
        <v>25</v>
      </c>
      <c r="H40" s="79"/>
      <c r="I40" s="79"/>
      <c r="J40" s="79"/>
      <c r="K40" s="79">
        <v>25</v>
      </c>
      <c r="L40" s="88">
        <v>2</v>
      </c>
      <c r="M40" s="85"/>
      <c r="N40" s="38"/>
      <c r="O40" s="38"/>
      <c r="P40" s="38"/>
      <c r="Q40" s="38"/>
      <c r="R40" s="79"/>
      <c r="S40" s="86"/>
      <c r="T40" s="85" t="s">
        <v>19</v>
      </c>
      <c r="U40" s="86"/>
    </row>
    <row r="41" spans="1:21" ht="15" customHeight="1">
      <c r="A41" s="106" t="s">
        <v>100</v>
      </c>
      <c r="B41" s="99" t="s">
        <v>22</v>
      </c>
      <c r="C41" s="85">
        <f t="shared" si="2"/>
        <v>50</v>
      </c>
      <c r="D41" s="83">
        <f t="shared" si="0"/>
        <v>25</v>
      </c>
      <c r="E41" s="97">
        <f t="shared" si="1"/>
        <v>2</v>
      </c>
      <c r="F41" s="87"/>
      <c r="G41" s="79">
        <v>25</v>
      </c>
      <c r="H41" s="79"/>
      <c r="I41" s="79"/>
      <c r="J41" s="79"/>
      <c r="K41" s="79">
        <v>25</v>
      </c>
      <c r="L41" s="88">
        <v>2</v>
      </c>
      <c r="M41" s="85"/>
      <c r="N41" s="38"/>
      <c r="O41" s="38"/>
      <c r="P41" s="38"/>
      <c r="Q41" s="38"/>
      <c r="R41" s="38"/>
      <c r="S41" s="86"/>
      <c r="T41" s="85" t="s">
        <v>19</v>
      </c>
      <c r="U41" s="86"/>
    </row>
    <row r="42" spans="1:21" ht="15" customHeight="1">
      <c r="A42" s="106" t="s">
        <v>99</v>
      </c>
      <c r="B42" s="99" t="s">
        <v>23</v>
      </c>
      <c r="C42" s="85">
        <f t="shared" si="2"/>
        <v>50</v>
      </c>
      <c r="D42" s="83">
        <f t="shared" si="0"/>
        <v>25</v>
      </c>
      <c r="E42" s="97">
        <f t="shared" si="1"/>
        <v>2</v>
      </c>
      <c r="F42" s="87">
        <v>5</v>
      </c>
      <c r="G42" s="79">
        <v>20</v>
      </c>
      <c r="H42" s="79"/>
      <c r="I42" s="79"/>
      <c r="J42" s="79"/>
      <c r="K42" s="79">
        <v>25</v>
      </c>
      <c r="L42" s="88">
        <v>2</v>
      </c>
      <c r="M42" s="85"/>
      <c r="N42" s="38"/>
      <c r="O42" s="38"/>
      <c r="P42" s="38"/>
      <c r="Q42" s="38"/>
      <c r="R42" s="79"/>
      <c r="S42" s="86"/>
      <c r="T42" s="85" t="s">
        <v>16</v>
      </c>
      <c r="U42" s="86"/>
    </row>
    <row r="43" spans="1:21" ht="15" customHeight="1">
      <c r="A43" s="106" t="s">
        <v>99</v>
      </c>
      <c r="B43" s="101" t="s">
        <v>24</v>
      </c>
      <c r="C43" s="87">
        <f t="shared" si="2"/>
        <v>75</v>
      </c>
      <c r="D43" s="83">
        <f t="shared" si="0"/>
        <v>36</v>
      </c>
      <c r="E43" s="97">
        <f t="shared" si="1"/>
        <v>3</v>
      </c>
      <c r="F43" s="87">
        <v>12</v>
      </c>
      <c r="G43" s="79">
        <v>24</v>
      </c>
      <c r="H43" s="79"/>
      <c r="I43" s="79"/>
      <c r="J43" s="79"/>
      <c r="K43" s="79">
        <v>39</v>
      </c>
      <c r="L43" s="88">
        <v>3</v>
      </c>
      <c r="M43" s="85"/>
      <c r="N43" s="38"/>
      <c r="O43" s="38"/>
      <c r="P43" s="38"/>
      <c r="Q43" s="38"/>
      <c r="R43" s="38"/>
      <c r="S43" s="86"/>
      <c r="T43" s="85" t="s">
        <v>16</v>
      </c>
      <c r="U43" s="86"/>
    </row>
    <row r="44" spans="1:21" ht="15" customHeight="1">
      <c r="A44" s="106" t="s">
        <v>99</v>
      </c>
      <c r="B44" s="99" t="s">
        <v>145</v>
      </c>
      <c r="C44" s="85">
        <f t="shared" si="2"/>
        <v>25</v>
      </c>
      <c r="D44" s="83">
        <f t="shared" si="0"/>
        <v>15</v>
      </c>
      <c r="E44" s="97">
        <f t="shared" si="1"/>
        <v>1</v>
      </c>
      <c r="F44" s="87"/>
      <c r="G44" s="79">
        <v>5</v>
      </c>
      <c r="H44" s="79"/>
      <c r="I44" s="79">
        <v>10</v>
      </c>
      <c r="J44" s="79"/>
      <c r="K44" s="79">
        <v>10</v>
      </c>
      <c r="L44" s="88">
        <v>1</v>
      </c>
      <c r="M44" s="85"/>
      <c r="N44" s="38"/>
      <c r="O44" s="38"/>
      <c r="P44" s="38"/>
      <c r="Q44" s="38"/>
      <c r="R44" s="38"/>
      <c r="S44" s="86"/>
      <c r="T44" s="85" t="s">
        <v>15</v>
      </c>
      <c r="U44" s="86"/>
    </row>
    <row r="45" spans="1:21" ht="23.25" customHeight="1">
      <c r="A45" s="106" t="s">
        <v>99</v>
      </c>
      <c r="B45" s="101" t="s">
        <v>138</v>
      </c>
      <c r="C45" s="85">
        <f t="shared" si="2"/>
        <v>25</v>
      </c>
      <c r="D45" s="83">
        <f t="shared" si="0"/>
        <v>15</v>
      </c>
      <c r="E45" s="97">
        <f t="shared" si="1"/>
        <v>1</v>
      </c>
      <c r="F45" s="87"/>
      <c r="G45" s="79">
        <v>10</v>
      </c>
      <c r="H45" s="79"/>
      <c r="I45" s="79">
        <v>5</v>
      </c>
      <c r="J45" s="79"/>
      <c r="K45" s="79">
        <v>10</v>
      </c>
      <c r="L45" s="88">
        <v>1</v>
      </c>
      <c r="M45" s="85"/>
      <c r="N45" s="38"/>
      <c r="O45" s="38"/>
      <c r="P45" s="38"/>
      <c r="Q45" s="38"/>
      <c r="R45" s="38"/>
      <c r="S45" s="86"/>
      <c r="T45" s="87" t="s">
        <v>15</v>
      </c>
      <c r="U45" s="86"/>
    </row>
    <row r="46" spans="1:21" ht="15" customHeight="1">
      <c r="A46" s="107" t="s">
        <v>99</v>
      </c>
      <c r="B46" s="99" t="s">
        <v>25</v>
      </c>
      <c r="C46" s="87">
        <f t="shared" si="2"/>
        <v>100</v>
      </c>
      <c r="D46" s="33">
        <f t="shared" si="0"/>
        <v>50</v>
      </c>
      <c r="E46" s="91">
        <f t="shared" si="1"/>
        <v>4</v>
      </c>
      <c r="F46" s="85"/>
      <c r="G46" s="38">
        <v>5</v>
      </c>
      <c r="H46" s="38"/>
      <c r="I46" s="38">
        <v>15</v>
      </c>
      <c r="J46" s="38"/>
      <c r="K46" s="79">
        <v>10</v>
      </c>
      <c r="L46" s="89">
        <v>1</v>
      </c>
      <c r="M46" s="87"/>
      <c r="N46" s="79">
        <v>5</v>
      </c>
      <c r="O46" s="79"/>
      <c r="P46" s="79">
        <v>25</v>
      </c>
      <c r="Q46" s="79"/>
      <c r="R46" s="79">
        <v>40</v>
      </c>
      <c r="S46" s="88">
        <v>3</v>
      </c>
      <c r="T46" s="87" t="s">
        <v>15</v>
      </c>
      <c r="U46" s="86" t="s">
        <v>19</v>
      </c>
    </row>
    <row r="47" spans="1:21" ht="13.5" customHeight="1">
      <c r="A47" s="168" t="s">
        <v>147</v>
      </c>
      <c r="B47" s="102" t="s">
        <v>114</v>
      </c>
      <c r="C47" s="153">
        <f t="shared" si="2"/>
        <v>50</v>
      </c>
      <c r="D47" s="127">
        <f t="shared" si="0"/>
        <v>20</v>
      </c>
      <c r="E47" s="154">
        <f t="shared" si="1"/>
        <v>2</v>
      </c>
      <c r="F47" s="166">
        <v>20</v>
      </c>
      <c r="G47" s="146"/>
      <c r="H47" s="146"/>
      <c r="I47" s="146"/>
      <c r="J47" s="146"/>
      <c r="K47" s="122">
        <v>30</v>
      </c>
      <c r="L47" s="165">
        <v>2</v>
      </c>
      <c r="M47" s="153"/>
      <c r="N47" s="146"/>
      <c r="O47" s="146"/>
      <c r="P47" s="146"/>
      <c r="Q47" s="146"/>
      <c r="R47" s="146"/>
      <c r="S47" s="165"/>
      <c r="T47" s="153" t="s">
        <v>15</v>
      </c>
      <c r="U47" s="165"/>
    </row>
    <row r="48" spans="1:21" ht="13.5" customHeight="1">
      <c r="A48" s="168"/>
      <c r="B48" s="102" t="s">
        <v>115</v>
      </c>
      <c r="C48" s="153"/>
      <c r="D48" s="127">
        <f t="shared" si="0"/>
        <v>0</v>
      </c>
      <c r="E48" s="154"/>
      <c r="F48" s="166"/>
      <c r="G48" s="146"/>
      <c r="H48" s="146"/>
      <c r="I48" s="146"/>
      <c r="J48" s="146"/>
      <c r="K48" s="122"/>
      <c r="L48" s="165"/>
      <c r="M48" s="153"/>
      <c r="N48" s="146"/>
      <c r="O48" s="146"/>
      <c r="P48" s="146"/>
      <c r="Q48" s="146"/>
      <c r="R48" s="146"/>
      <c r="S48" s="165"/>
      <c r="T48" s="153"/>
      <c r="U48" s="165"/>
    </row>
    <row r="49" spans="1:21" ht="15.75" customHeight="1">
      <c r="A49" s="106" t="s">
        <v>99</v>
      </c>
      <c r="B49" s="103" t="s">
        <v>26</v>
      </c>
      <c r="C49" s="85">
        <f t="shared" si="2"/>
        <v>75</v>
      </c>
      <c r="D49" s="33">
        <f t="shared" si="0"/>
        <v>50</v>
      </c>
      <c r="E49" s="91">
        <f t="shared" si="1"/>
        <v>3</v>
      </c>
      <c r="F49" s="85"/>
      <c r="G49" s="38"/>
      <c r="H49" s="38"/>
      <c r="I49" s="38"/>
      <c r="J49" s="38">
        <v>50</v>
      </c>
      <c r="K49" s="79">
        <v>25</v>
      </c>
      <c r="L49" s="86">
        <v>3</v>
      </c>
      <c r="M49" s="85"/>
      <c r="N49" s="38"/>
      <c r="O49" s="38"/>
      <c r="P49" s="38"/>
      <c r="Q49" s="38"/>
      <c r="R49" s="38"/>
      <c r="S49" s="86"/>
      <c r="T49" s="85" t="s">
        <v>15</v>
      </c>
      <c r="U49" s="86"/>
    </row>
    <row r="50" spans="1:21" ht="15.75" customHeight="1">
      <c r="A50" s="106" t="s">
        <v>99</v>
      </c>
      <c r="B50" s="99" t="s">
        <v>27</v>
      </c>
      <c r="C50" s="85">
        <f t="shared" si="2"/>
        <v>50</v>
      </c>
      <c r="D50" s="33">
        <f t="shared" si="0"/>
        <v>24</v>
      </c>
      <c r="E50" s="91">
        <f t="shared" si="1"/>
        <v>2</v>
      </c>
      <c r="F50" s="85"/>
      <c r="G50" s="38"/>
      <c r="H50" s="38"/>
      <c r="I50" s="38"/>
      <c r="J50" s="38"/>
      <c r="K50" s="79"/>
      <c r="L50" s="86"/>
      <c r="M50" s="85"/>
      <c r="N50" s="38">
        <v>9</v>
      </c>
      <c r="O50" s="38"/>
      <c r="P50" s="38">
        <v>15</v>
      </c>
      <c r="Q50" s="38"/>
      <c r="R50" s="38">
        <v>26</v>
      </c>
      <c r="S50" s="86">
        <v>2</v>
      </c>
      <c r="T50" s="85"/>
      <c r="U50" s="88" t="s">
        <v>19</v>
      </c>
    </row>
    <row r="51" spans="1:21" ht="15.75" customHeight="1">
      <c r="A51" s="106" t="s">
        <v>99</v>
      </c>
      <c r="B51" s="99" t="s">
        <v>28</v>
      </c>
      <c r="C51" s="85">
        <f t="shared" si="2"/>
        <v>75</v>
      </c>
      <c r="D51" s="33">
        <f t="shared" si="0"/>
        <v>32</v>
      </c>
      <c r="E51" s="91">
        <f t="shared" si="1"/>
        <v>3</v>
      </c>
      <c r="F51" s="87"/>
      <c r="G51" s="79"/>
      <c r="H51" s="79"/>
      <c r="I51" s="79"/>
      <c r="J51" s="79"/>
      <c r="K51" s="79"/>
      <c r="L51" s="88"/>
      <c r="M51" s="87"/>
      <c r="N51" s="79">
        <v>12</v>
      </c>
      <c r="O51" s="79"/>
      <c r="P51" s="79">
        <v>20</v>
      </c>
      <c r="Q51" s="79"/>
      <c r="R51" s="79">
        <v>43</v>
      </c>
      <c r="S51" s="88">
        <v>3</v>
      </c>
      <c r="T51" s="87"/>
      <c r="U51" s="88" t="s">
        <v>19</v>
      </c>
    </row>
    <row r="52" spans="1:21" ht="18" customHeight="1">
      <c r="A52" s="106"/>
      <c r="B52" s="99" t="s">
        <v>30</v>
      </c>
      <c r="C52" s="85">
        <f t="shared" si="2"/>
        <v>4</v>
      </c>
      <c r="D52" s="33">
        <f t="shared" si="0"/>
        <v>4</v>
      </c>
      <c r="E52" s="91">
        <f t="shared" si="1"/>
        <v>0</v>
      </c>
      <c r="F52" s="85">
        <v>4</v>
      </c>
      <c r="G52" s="38"/>
      <c r="H52" s="38"/>
      <c r="I52" s="38"/>
      <c r="J52" s="38"/>
      <c r="K52" s="79"/>
      <c r="L52" s="86">
        <v>0</v>
      </c>
      <c r="M52" s="85"/>
      <c r="N52" s="38"/>
      <c r="O52" s="38"/>
      <c r="P52" s="38"/>
      <c r="Q52" s="38"/>
      <c r="R52" s="38"/>
      <c r="S52" s="86"/>
      <c r="T52" s="85" t="s">
        <v>15</v>
      </c>
      <c r="U52" s="86"/>
    </row>
    <row r="53" spans="1:21" ht="17.25" customHeight="1">
      <c r="A53" s="106" t="s">
        <v>99</v>
      </c>
      <c r="B53" s="103" t="s">
        <v>26</v>
      </c>
      <c r="C53" s="85">
        <f t="shared" si="2"/>
        <v>350</v>
      </c>
      <c r="D53" s="33">
        <f t="shared" si="0"/>
        <v>250</v>
      </c>
      <c r="E53" s="91">
        <f t="shared" si="1"/>
        <v>14</v>
      </c>
      <c r="F53" s="85"/>
      <c r="G53" s="38"/>
      <c r="H53" s="38"/>
      <c r="I53" s="38"/>
      <c r="J53" s="38"/>
      <c r="K53" s="79"/>
      <c r="L53" s="86"/>
      <c r="M53" s="85"/>
      <c r="N53" s="38"/>
      <c r="O53" s="38"/>
      <c r="P53" s="38"/>
      <c r="Q53" s="38">
        <v>250</v>
      </c>
      <c r="R53" s="38">
        <v>100</v>
      </c>
      <c r="S53" s="86">
        <v>14</v>
      </c>
      <c r="T53" s="85"/>
      <c r="U53" s="86" t="s">
        <v>15</v>
      </c>
    </row>
    <row r="54" spans="1:21" ht="18.75" customHeight="1">
      <c r="A54" s="108"/>
      <c r="B54" s="104" t="s">
        <v>31</v>
      </c>
      <c r="C54" s="85">
        <f t="shared" si="2"/>
        <v>1504</v>
      </c>
      <c r="D54" s="33">
        <f t="shared" si="0"/>
        <v>821</v>
      </c>
      <c r="E54" s="91">
        <f t="shared" si="1"/>
        <v>60</v>
      </c>
      <c r="F54" s="90">
        <f>SUM(F35:F53)</f>
        <v>86</v>
      </c>
      <c r="G54" s="33">
        <f aca="true" t="shared" si="3" ref="G54:S54">SUM(G35:G53)</f>
        <v>159</v>
      </c>
      <c r="H54" s="33">
        <f t="shared" si="3"/>
        <v>50</v>
      </c>
      <c r="I54" s="33">
        <f t="shared" si="3"/>
        <v>40</v>
      </c>
      <c r="J54" s="33">
        <f t="shared" si="3"/>
        <v>50</v>
      </c>
      <c r="K54" s="83">
        <f t="shared" si="3"/>
        <v>374</v>
      </c>
      <c r="L54" s="91">
        <f t="shared" si="3"/>
        <v>30</v>
      </c>
      <c r="M54" s="90">
        <f t="shared" si="3"/>
        <v>20</v>
      </c>
      <c r="N54" s="33">
        <f t="shared" si="3"/>
        <v>61</v>
      </c>
      <c r="O54" s="33">
        <f t="shared" si="3"/>
        <v>35</v>
      </c>
      <c r="P54" s="33">
        <f t="shared" si="3"/>
        <v>70</v>
      </c>
      <c r="Q54" s="33">
        <f t="shared" si="3"/>
        <v>250</v>
      </c>
      <c r="R54" s="33">
        <f t="shared" si="3"/>
        <v>309</v>
      </c>
      <c r="S54" s="91">
        <f t="shared" si="3"/>
        <v>30</v>
      </c>
      <c r="T54" s="85"/>
      <c r="U54" s="86"/>
    </row>
    <row r="55" spans="1:21" ht="17.25" customHeight="1" thickBot="1">
      <c r="A55" s="109"/>
      <c r="B55" s="105" t="s">
        <v>32</v>
      </c>
      <c r="C55" s="98"/>
      <c r="D55" s="93">
        <f>SUM(J54+Q54)</f>
        <v>300</v>
      </c>
      <c r="E55" s="94"/>
      <c r="F55" s="92"/>
      <c r="G55" s="93"/>
      <c r="H55" s="93"/>
      <c r="I55" s="93"/>
      <c r="J55" s="93"/>
      <c r="K55" s="93"/>
      <c r="L55" s="94"/>
      <c r="M55" s="92"/>
      <c r="N55" s="93"/>
      <c r="O55" s="93"/>
      <c r="P55" s="93"/>
      <c r="Q55" s="93"/>
      <c r="R55" s="93"/>
      <c r="S55" s="94"/>
      <c r="T55" s="95"/>
      <c r="U55" s="96"/>
    </row>
    <row r="56" spans="1:21" ht="19.5" customHeight="1" thickBot="1">
      <c r="A56" s="82"/>
      <c r="B56" s="111" t="s">
        <v>33</v>
      </c>
      <c r="C56" s="111"/>
      <c r="D56" s="112">
        <f>SUM(K54+R54)</f>
        <v>683</v>
      </c>
      <c r="E56" s="81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</row>
    <row r="57" spans="1:21" ht="19.5" customHeight="1" thickBot="1">
      <c r="A57" s="110"/>
      <c r="B57" s="115" t="s">
        <v>159</v>
      </c>
      <c r="C57" s="116"/>
      <c r="D57" s="114">
        <f>SUM(D54+D56)</f>
        <v>1504</v>
      </c>
      <c r="E57" s="84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</row>
    <row r="58" spans="1:21" ht="11.25" customHeight="1">
      <c r="A58" s="59"/>
      <c r="B58" s="113" t="s">
        <v>84</v>
      </c>
      <c r="C58" s="113"/>
      <c r="D58" s="81"/>
      <c r="E58" s="33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</row>
    <row r="59" spans="1:21" ht="10.5" customHeight="1">
      <c r="A59" s="61"/>
      <c r="B59" s="60" t="s">
        <v>85</v>
      </c>
      <c r="C59" s="60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</row>
    <row r="60" ht="14.25" customHeight="1"/>
    <row r="61" spans="9:12" ht="19.5" customHeight="1">
      <c r="I61" s="4" t="s">
        <v>65</v>
      </c>
      <c r="J61" s="4"/>
      <c r="K61" s="157" t="s">
        <v>88</v>
      </c>
      <c r="L61" s="157"/>
    </row>
    <row r="62" ht="11.25" customHeight="1"/>
    <row r="63" spans="1:21" ht="21.75" customHeight="1">
      <c r="A63" s="128" t="s">
        <v>0</v>
      </c>
      <c r="B63" s="129" t="s">
        <v>1</v>
      </c>
      <c r="C63" s="129" t="s">
        <v>49</v>
      </c>
      <c r="D63" s="146" t="s">
        <v>2</v>
      </c>
      <c r="E63" s="146" t="s">
        <v>90</v>
      </c>
      <c r="F63" s="129" t="s">
        <v>34</v>
      </c>
      <c r="G63" s="129"/>
      <c r="H63" s="129"/>
      <c r="I63" s="129"/>
      <c r="J63" s="129"/>
      <c r="K63" s="129"/>
      <c r="L63" s="129"/>
      <c r="M63" s="129" t="s">
        <v>35</v>
      </c>
      <c r="N63" s="129"/>
      <c r="O63" s="129"/>
      <c r="P63" s="129"/>
      <c r="Q63" s="129"/>
      <c r="R63" s="129"/>
      <c r="S63" s="129"/>
      <c r="T63" s="129" t="s">
        <v>5</v>
      </c>
      <c r="U63" s="129"/>
    </row>
    <row r="64" spans="1:21" ht="15" customHeight="1">
      <c r="A64" s="128"/>
      <c r="B64" s="129"/>
      <c r="C64" s="129"/>
      <c r="D64" s="146"/>
      <c r="E64" s="146"/>
      <c r="F64" s="35" t="s">
        <v>6</v>
      </c>
      <c r="G64" s="35" t="s">
        <v>7</v>
      </c>
      <c r="H64" s="35" t="s">
        <v>8</v>
      </c>
      <c r="I64" s="35" t="s">
        <v>9</v>
      </c>
      <c r="J64" s="35" t="s">
        <v>10</v>
      </c>
      <c r="K64" s="35" t="s">
        <v>7</v>
      </c>
      <c r="L64" s="35" t="s">
        <v>11</v>
      </c>
      <c r="M64" s="35" t="s">
        <v>6</v>
      </c>
      <c r="N64" s="35" t="s">
        <v>7</v>
      </c>
      <c r="O64" s="35" t="s">
        <v>8</v>
      </c>
      <c r="P64" s="35" t="s">
        <v>9</v>
      </c>
      <c r="Q64" s="35" t="s">
        <v>10</v>
      </c>
      <c r="R64" s="35" t="s">
        <v>7</v>
      </c>
      <c r="S64" s="35" t="s">
        <v>11</v>
      </c>
      <c r="T64" s="35" t="s">
        <v>36</v>
      </c>
      <c r="U64" s="35" t="s">
        <v>37</v>
      </c>
    </row>
    <row r="65" spans="1:21" ht="19.5" customHeight="1">
      <c r="A65" s="35" t="s">
        <v>99</v>
      </c>
      <c r="B65" s="43" t="s">
        <v>38</v>
      </c>
      <c r="C65" s="35">
        <f>D65+K65+R65</f>
        <v>100</v>
      </c>
      <c r="D65" s="34">
        <f>SUM(F65:J65,M65:Q65)</f>
        <v>44</v>
      </c>
      <c r="E65" s="34">
        <f>L65+S65</f>
        <v>4</v>
      </c>
      <c r="F65" s="35">
        <v>12</v>
      </c>
      <c r="G65" s="35"/>
      <c r="H65" s="35">
        <v>12</v>
      </c>
      <c r="I65" s="35">
        <v>20</v>
      </c>
      <c r="J65" s="35"/>
      <c r="K65" s="62">
        <v>56</v>
      </c>
      <c r="L65" s="35">
        <v>4</v>
      </c>
      <c r="M65" s="35"/>
      <c r="N65" s="35"/>
      <c r="O65" s="35"/>
      <c r="P65" s="35"/>
      <c r="Q65" s="35"/>
      <c r="R65" s="35"/>
      <c r="S65" s="35"/>
      <c r="T65" s="35" t="s">
        <v>16</v>
      </c>
      <c r="U65" s="35"/>
    </row>
    <row r="66" spans="1:21" ht="19.5" customHeight="1">
      <c r="A66" s="35" t="s">
        <v>99</v>
      </c>
      <c r="B66" s="43" t="s">
        <v>39</v>
      </c>
      <c r="C66" s="35">
        <f aca="true" t="shared" si="4" ref="C66:C92">D66+K66+R66</f>
        <v>100</v>
      </c>
      <c r="D66" s="34">
        <f aca="true" t="shared" si="5" ref="D66:D91">SUM(F66:J66,M66:Q66)</f>
        <v>44</v>
      </c>
      <c r="E66" s="34">
        <f aca="true" t="shared" si="6" ref="E66:E92">L66+S66</f>
        <v>4</v>
      </c>
      <c r="F66" s="35"/>
      <c r="G66" s="35"/>
      <c r="H66" s="35"/>
      <c r="I66" s="35"/>
      <c r="J66" s="35"/>
      <c r="K66" s="62"/>
      <c r="L66" s="35"/>
      <c r="M66" s="35">
        <v>12</v>
      </c>
      <c r="N66" s="35"/>
      <c r="O66" s="35">
        <v>12</v>
      </c>
      <c r="P66" s="35">
        <v>20</v>
      </c>
      <c r="Q66" s="35"/>
      <c r="R66" s="35">
        <v>56</v>
      </c>
      <c r="S66" s="35">
        <v>4</v>
      </c>
      <c r="T66" s="35"/>
      <c r="U66" s="35" t="s">
        <v>16</v>
      </c>
    </row>
    <row r="67" spans="1:21" ht="15.75" customHeight="1">
      <c r="A67" s="38" t="s">
        <v>99</v>
      </c>
      <c r="B67" s="46" t="s">
        <v>29</v>
      </c>
      <c r="C67" s="38">
        <f>D67+K67+R67</f>
        <v>50</v>
      </c>
      <c r="D67" s="58">
        <f>SUM(F67:J67,M67:Q67)</f>
        <v>24</v>
      </c>
      <c r="E67" s="33">
        <f>L67+S67</f>
        <v>2</v>
      </c>
      <c r="F67" s="39">
        <v>6</v>
      </c>
      <c r="G67" s="39">
        <v>6</v>
      </c>
      <c r="H67" s="39"/>
      <c r="I67" s="39">
        <v>12</v>
      </c>
      <c r="J67" s="39"/>
      <c r="K67" s="39">
        <v>26</v>
      </c>
      <c r="L67" s="39">
        <v>2</v>
      </c>
      <c r="M67" s="65"/>
      <c r="N67" s="65"/>
      <c r="O67" s="65"/>
      <c r="P67" s="65"/>
      <c r="Q67" s="63"/>
      <c r="R67" s="65"/>
      <c r="S67" s="65"/>
      <c r="T67" s="39" t="s">
        <v>19</v>
      </c>
      <c r="U67" s="38"/>
    </row>
    <row r="68" spans="1:21" ht="23.25" customHeight="1">
      <c r="A68" s="35" t="s">
        <v>99</v>
      </c>
      <c r="B68" s="43" t="s">
        <v>110</v>
      </c>
      <c r="C68" s="35">
        <f t="shared" si="4"/>
        <v>50</v>
      </c>
      <c r="D68" s="34">
        <f t="shared" si="5"/>
        <v>25</v>
      </c>
      <c r="E68" s="34">
        <f t="shared" si="6"/>
        <v>2</v>
      </c>
      <c r="F68" s="35">
        <v>10</v>
      </c>
      <c r="G68" s="35"/>
      <c r="H68" s="35">
        <v>15</v>
      </c>
      <c r="I68" s="35"/>
      <c r="J68" s="35"/>
      <c r="K68" s="42">
        <v>25</v>
      </c>
      <c r="L68" s="42">
        <v>2</v>
      </c>
      <c r="M68" s="35"/>
      <c r="N68" s="35"/>
      <c r="O68" s="35"/>
      <c r="P68" s="35"/>
      <c r="Q68" s="35"/>
      <c r="R68" s="35"/>
      <c r="S68" s="35"/>
      <c r="T68" s="35" t="s">
        <v>16</v>
      </c>
      <c r="U68" s="35"/>
    </row>
    <row r="69" spans="1:21" ht="13.5" customHeight="1">
      <c r="A69" s="146" t="s">
        <v>147</v>
      </c>
      <c r="B69" s="74" t="s">
        <v>116</v>
      </c>
      <c r="C69" s="146">
        <f t="shared" si="4"/>
        <v>50</v>
      </c>
      <c r="D69" s="127">
        <f t="shared" si="5"/>
        <v>15</v>
      </c>
      <c r="E69" s="127">
        <f t="shared" si="6"/>
        <v>2</v>
      </c>
      <c r="F69" s="160">
        <v>15</v>
      </c>
      <c r="G69" s="146"/>
      <c r="H69" s="146"/>
      <c r="I69" s="146"/>
      <c r="J69" s="146"/>
      <c r="K69" s="122">
        <v>35</v>
      </c>
      <c r="L69" s="146">
        <v>2</v>
      </c>
      <c r="M69" s="146"/>
      <c r="N69" s="146"/>
      <c r="O69" s="146"/>
      <c r="P69" s="146"/>
      <c r="Q69" s="146"/>
      <c r="R69" s="146"/>
      <c r="S69" s="146"/>
      <c r="T69" s="146" t="s">
        <v>15</v>
      </c>
      <c r="U69" s="69"/>
    </row>
    <row r="70" spans="1:21" ht="12" customHeight="1">
      <c r="A70" s="146"/>
      <c r="B70" s="74" t="s">
        <v>117</v>
      </c>
      <c r="C70" s="146"/>
      <c r="D70" s="127">
        <f t="shared" si="5"/>
        <v>0</v>
      </c>
      <c r="E70" s="127"/>
      <c r="F70" s="160"/>
      <c r="G70" s="146"/>
      <c r="H70" s="146"/>
      <c r="I70" s="146"/>
      <c r="J70" s="146"/>
      <c r="K70" s="122"/>
      <c r="L70" s="146"/>
      <c r="M70" s="146"/>
      <c r="N70" s="146"/>
      <c r="O70" s="146"/>
      <c r="P70" s="146"/>
      <c r="Q70" s="146"/>
      <c r="R70" s="146"/>
      <c r="S70" s="146"/>
      <c r="T70" s="146"/>
      <c r="U70" s="69"/>
    </row>
    <row r="71" spans="1:21" ht="14.25" customHeight="1">
      <c r="A71" s="146" t="s">
        <v>153</v>
      </c>
      <c r="B71" s="74" t="s">
        <v>152</v>
      </c>
      <c r="C71" s="122">
        <f>D71+K71+R71</f>
        <v>75</v>
      </c>
      <c r="D71" s="149">
        <f>SUM(F71:J71,M71:Q71)</f>
        <v>30</v>
      </c>
      <c r="E71" s="149">
        <f>L71+S71</f>
        <v>3</v>
      </c>
      <c r="F71" s="160">
        <v>15</v>
      </c>
      <c r="G71" s="122"/>
      <c r="H71" s="160">
        <v>15</v>
      </c>
      <c r="I71" s="122"/>
      <c r="J71" s="122"/>
      <c r="K71" s="122">
        <v>45</v>
      </c>
      <c r="L71" s="122">
        <v>3</v>
      </c>
      <c r="M71" s="122"/>
      <c r="N71" s="122"/>
      <c r="O71" s="122"/>
      <c r="P71" s="122"/>
      <c r="Q71" s="122"/>
      <c r="R71" s="122"/>
      <c r="S71" s="122"/>
      <c r="T71" s="122" t="s">
        <v>19</v>
      </c>
      <c r="U71" s="146"/>
    </row>
    <row r="72" spans="1:21" ht="12.75" customHeight="1">
      <c r="A72" s="146"/>
      <c r="B72" s="74" t="s">
        <v>113</v>
      </c>
      <c r="C72" s="122"/>
      <c r="D72" s="149">
        <f>SUM(F72:J72,M72:Q72)</f>
        <v>0</v>
      </c>
      <c r="E72" s="149"/>
      <c r="F72" s="160"/>
      <c r="G72" s="122"/>
      <c r="H72" s="160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46"/>
    </row>
    <row r="73" spans="1:21" ht="16.5" customHeight="1">
      <c r="A73" s="128" t="s">
        <v>154</v>
      </c>
      <c r="B73" s="40" t="s">
        <v>111</v>
      </c>
      <c r="C73" s="131">
        <f t="shared" si="4"/>
        <v>70</v>
      </c>
      <c r="D73" s="142">
        <f t="shared" si="5"/>
        <v>30</v>
      </c>
      <c r="E73" s="142">
        <f t="shared" si="6"/>
        <v>3</v>
      </c>
      <c r="F73" s="131"/>
      <c r="G73" s="131"/>
      <c r="H73" s="131"/>
      <c r="I73" s="131"/>
      <c r="J73" s="131"/>
      <c r="K73" s="131"/>
      <c r="L73" s="131"/>
      <c r="M73" s="131"/>
      <c r="N73" s="131"/>
      <c r="O73" s="132">
        <v>15</v>
      </c>
      <c r="P73" s="132">
        <v>15</v>
      </c>
      <c r="Q73" s="68"/>
      <c r="R73" s="131">
        <v>40</v>
      </c>
      <c r="S73" s="131">
        <v>3</v>
      </c>
      <c r="T73" s="131"/>
      <c r="U73" s="128" t="s">
        <v>19</v>
      </c>
    </row>
    <row r="74" spans="1:21" ht="16.5" customHeight="1">
      <c r="A74" s="128"/>
      <c r="B74" s="40" t="s">
        <v>112</v>
      </c>
      <c r="C74" s="131"/>
      <c r="D74" s="142"/>
      <c r="E74" s="142"/>
      <c r="F74" s="131"/>
      <c r="G74" s="131"/>
      <c r="H74" s="131"/>
      <c r="I74" s="131"/>
      <c r="J74" s="131"/>
      <c r="K74" s="131"/>
      <c r="L74" s="131"/>
      <c r="M74" s="131"/>
      <c r="N74" s="131"/>
      <c r="O74" s="132"/>
      <c r="P74" s="132"/>
      <c r="Q74" s="68"/>
      <c r="R74" s="131"/>
      <c r="S74" s="131"/>
      <c r="T74" s="131"/>
      <c r="U74" s="128"/>
    </row>
    <row r="75" spans="1:21" ht="24.75" customHeight="1">
      <c r="A75" s="35" t="s">
        <v>99</v>
      </c>
      <c r="B75" s="43" t="s">
        <v>41</v>
      </c>
      <c r="C75" s="68">
        <f t="shared" si="4"/>
        <v>50</v>
      </c>
      <c r="D75" s="53">
        <f t="shared" si="5"/>
        <v>25</v>
      </c>
      <c r="E75" s="53">
        <f t="shared" si="6"/>
        <v>2</v>
      </c>
      <c r="F75" s="68"/>
      <c r="G75" s="68"/>
      <c r="H75" s="68"/>
      <c r="I75" s="68"/>
      <c r="J75" s="68"/>
      <c r="K75" s="68"/>
      <c r="L75" s="68"/>
      <c r="M75" s="68"/>
      <c r="N75" s="68">
        <v>15</v>
      </c>
      <c r="O75" s="68"/>
      <c r="P75" s="68">
        <v>10</v>
      </c>
      <c r="Q75" s="68"/>
      <c r="R75" s="68">
        <v>25</v>
      </c>
      <c r="S75" s="68">
        <v>2</v>
      </c>
      <c r="T75" s="35"/>
      <c r="U75" s="35" t="s">
        <v>19</v>
      </c>
    </row>
    <row r="76" spans="1:21" ht="16.5" customHeight="1">
      <c r="A76" s="35" t="s">
        <v>101</v>
      </c>
      <c r="B76" s="64" t="s">
        <v>20</v>
      </c>
      <c r="C76" s="35">
        <f t="shared" si="4"/>
        <v>50</v>
      </c>
      <c r="D76" s="34">
        <f t="shared" si="5"/>
        <v>25</v>
      </c>
      <c r="E76" s="34">
        <f t="shared" si="6"/>
        <v>2</v>
      </c>
      <c r="F76" s="35"/>
      <c r="G76" s="35">
        <v>25</v>
      </c>
      <c r="H76" s="35"/>
      <c r="I76" s="35"/>
      <c r="J76" s="35"/>
      <c r="K76" s="42">
        <v>25</v>
      </c>
      <c r="L76" s="42">
        <v>2</v>
      </c>
      <c r="M76" s="35"/>
      <c r="N76" s="35"/>
      <c r="O76" s="35"/>
      <c r="P76" s="35"/>
      <c r="Q76" s="35"/>
      <c r="R76" s="35"/>
      <c r="S76" s="35"/>
      <c r="T76" s="35" t="s">
        <v>16</v>
      </c>
      <c r="U76" s="35"/>
    </row>
    <row r="77" spans="1:21" ht="27.75" customHeight="1">
      <c r="A77" s="35" t="s">
        <v>99</v>
      </c>
      <c r="B77" s="43" t="s">
        <v>42</v>
      </c>
      <c r="C77" s="35">
        <f t="shared" si="4"/>
        <v>75</v>
      </c>
      <c r="D77" s="34">
        <f t="shared" si="5"/>
        <v>42</v>
      </c>
      <c r="E77" s="34">
        <f t="shared" si="6"/>
        <v>3</v>
      </c>
      <c r="F77" s="35">
        <v>4</v>
      </c>
      <c r="G77" s="35">
        <v>12</v>
      </c>
      <c r="H77" s="35"/>
      <c r="I77" s="35"/>
      <c r="J77" s="35"/>
      <c r="K77" s="42">
        <v>9</v>
      </c>
      <c r="L77" s="42"/>
      <c r="M77" s="35">
        <v>8</v>
      </c>
      <c r="N77" s="35">
        <v>18</v>
      </c>
      <c r="O77" s="35"/>
      <c r="P77" s="35"/>
      <c r="Q77" s="35"/>
      <c r="R77" s="35">
        <v>24</v>
      </c>
      <c r="S77" s="35">
        <v>3</v>
      </c>
      <c r="T77" s="42"/>
      <c r="U77" s="35" t="s">
        <v>16</v>
      </c>
    </row>
    <row r="78" spans="1:21" ht="13.5" customHeight="1">
      <c r="A78" s="128" t="s">
        <v>99</v>
      </c>
      <c r="B78" s="133" t="s">
        <v>122</v>
      </c>
      <c r="C78" s="128">
        <f t="shared" si="4"/>
        <v>50</v>
      </c>
      <c r="D78" s="129">
        <f t="shared" si="5"/>
        <v>28</v>
      </c>
      <c r="E78" s="129">
        <f t="shared" si="6"/>
        <v>2</v>
      </c>
      <c r="F78" s="128"/>
      <c r="G78" s="128">
        <v>18</v>
      </c>
      <c r="H78" s="128"/>
      <c r="I78" s="128">
        <v>10</v>
      </c>
      <c r="J78" s="128"/>
      <c r="K78" s="128">
        <v>22</v>
      </c>
      <c r="L78" s="128">
        <v>2</v>
      </c>
      <c r="M78" s="128"/>
      <c r="N78" s="128"/>
      <c r="O78" s="128"/>
      <c r="P78" s="128"/>
      <c r="Q78" s="128"/>
      <c r="R78" s="128"/>
      <c r="S78" s="128"/>
      <c r="T78" s="128" t="s">
        <v>19</v>
      </c>
      <c r="U78" s="128"/>
    </row>
    <row r="79" spans="1:21" ht="12" customHeight="1">
      <c r="A79" s="128"/>
      <c r="B79" s="134"/>
      <c r="C79" s="128"/>
      <c r="D79" s="129"/>
      <c r="E79" s="129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</row>
    <row r="80" spans="1:21" ht="16.5" customHeight="1">
      <c r="A80" s="35" t="s">
        <v>99</v>
      </c>
      <c r="B80" s="57" t="s">
        <v>26</v>
      </c>
      <c r="C80" s="35">
        <f t="shared" si="4"/>
        <v>75</v>
      </c>
      <c r="D80" s="33">
        <f t="shared" si="5"/>
        <v>50</v>
      </c>
      <c r="E80" s="34">
        <f t="shared" si="6"/>
        <v>3</v>
      </c>
      <c r="F80" s="38"/>
      <c r="G80" s="38"/>
      <c r="H80" s="38"/>
      <c r="I80" s="35"/>
      <c r="J80" s="35">
        <v>50</v>
      </c>
      <c r="K80" s="62">
        <v>25</v>
      </c>
      <c r="L80" s="62">
        <v>3</v>
      </c>
      <c r="M80" s="35"/>
      <c r="N80" s="35"/>
      <c r="O80" s="35"/>
      <c r="P80" s="35"/>
      <c r="Q80" s="35"/>
      <c r="R80" s="42"/>
      <c r="S80" s="42"/>
      <c r="T80" s="35" t="s">
        <v>15</v>
      </c>
      <c r="U80" s="35"/>
    </row>
    <row r="81" spans="1:21" ht="16.5" customHeight="1">
      <c r="A81" s="35" t="s">
        <v>99</v>
      </c>
      <c r="B81" s="45" t="s">
        <v>46</v>
      </c>
      <c r="C81" s="35">
        <f t="shared" si="4"/>
        <v>50</v>
      </c>
      <c r="D81" s="33">
        <f t="shared" si="5"/>
        <v>27</v>
      </c>
      <c r="E81" s="34">
        <f t="shared" si="6"/>
        <v>2</v>
      </c>
      <c r="F81" s="38">
        <v>12</v>
      </c>
      <c r="G81" s="38"/>
      <c r="H81" s="38">
        <v>5</v>
      </c>
      <c r="I81" s="35">
        <v>10</v>
      </c>
      <c r="J81" s="35"/>
      <c r="K81" s="35">
        <v>23</v>
      </c>
      <c r="L81" s="35">
        <v>2</v>
      </c>
      <c r="M81" s="35"/>
      <c r="N81" s="35"/>
      <c r="O81" s="35"/>
      <c r="P81" s="35"/>
      <c r="Q81" s="35"/>
      <c r="R81" s="42"/>
      <c r="S81" s="39"/>
      <c r="T81" s="35" t="s">
        <v>16</v>
      </c>
      <c r="U81" s="35"/>
    </row>
    <row r="82" spans="1:21" ht="14.25" customHeight="1">
      <c r="A82" s="128" t="s">
        <v>148</v>
      </c>
      <c r="B82" s="41" t="s">
        <v>127</v>
      </c>
      <c r="C82" s="128">
        <f t="shared" si="4"/>
        <v>75</v>
      </c>
      <c r="D82" s="127">
        <f t="shared" si="5"/>
        <v>30</v>
      </c>
      <c r="E82" s="129">
        <f t="shared" si="6"/>
        <v>3</v>
      </c>
      <c r="F82" s="38"/>
      <c r="G82" s="38"/>
      <c r="H82" s="38"/>
      <c r="I82" s="35"/>
      <c r="J82" s="35"/>
      <c r="K82" s="35"/>
      <c r="L82" s="35"/>
      <c r="M82" s="128"/>
      <c r="N82" s="128"/>
      <c r="O82" s="132">
        <v>15</v>
      </c>
      <c r="P82" s="132">
        <v>15</v>
      </c>
      <c r="Q82" s="128"/>
      <c r="R82" s="131">
        <v>45</v>
      </c>
      <c r="S82" s="131">
        <v>3</v>
      </c>
      <c r="T82" s="128"/>
      <c r="U82" s="128" t="s">
        <v>19</v>
      </c>
    </row>
    <row r="83" spans="1:21" ht="15" customHeight="1">
      <c r="A83" s="128"/>
      <c r="B83" s="41" t="s">
        <v>128</v>
      </c>
      <c r="C83" s="128"/>
      <c r="D83" s="127"/>
      <c r="E83" s="129"/>
      <c r="F83" s="38"/>
      <c r="G83" s="38"/>
      <c r="H83" s="38"/>
      <c r="I83" s="35"/>
      <c r="J83" s="35"/>
      <c r="K83" s="35"/>
      <c r="L83" s="35"/>
      <c r="M83" s="128"/>
      <c r="N83" s="128"/>
      <c r="O83" s="132"/>
      <c r="P83" s="132"/>
      <c r="Q83" s="128"/>
      <c r="R83" s="131"/>
      <c r="S83" s="131"/>
      <c r="T83" s="128"/>
      <c r="U83" s="128"/>
    </row>
    <row r="84" spans="1:21" ht="18.75" customHeight="1">
      <c r="A84" s="35" t="s">
        <v>99</v>
      </c>
      <c r="B84" s="43" t="s">
        <v>141</v>
      </c>
      <c r="C84" s="35">
        <f>D84+K84+R84</f>
        <v>75</v>
      </c>
      <c r="D84" s="34">
        <f>SUM(F84:J84,M84:Q84)</f>
        <v>35</v>
      </c>
      <c r="E84" s="34">
        <f>L84+S84</f>
        <v>3</v>
      </c>
      <c r="F84" s="35">
        <v>15</v>
      </c>
      <c r="G84" s="35"/>
      <c r="H84" s="35">
        <v>10</v>
      </c>
      <c r="I84" s="35">
        <v>10</v>
      </c>
      <c r="J84" s="35"/>
      <c r="K84" s="42">
        <v>40</v>
      </c>
      <c r="L84" s="42">
        <v>3</v>
      </c>
      <c r="M84" s="35"/>
      <c r="N84" s="35"/>
      <c r="O84" s="35"/>
      <c r="P84" s="35"/>
      <c r="Q84" s="35"/>
      <c r="R84" s="35"/>
      <c r="S84" s="35"/>
      <c r="T84" s="35" t="s">
        <v>16</v>
      </c>
      <c r="U84" s="35"/>
    </row>
    <row r="85" spans="1:21" ht="16.5" customHeight="1">
      <c r="A85" s="35" t="s">
        <v>99</v>
      </c>
      <c r="B85" s="71" t="s">
        <v>54</v>
      </c>
      <c r="C85" s="35">
        <f>D85+K85+R85</f>
        <v>50</v>
      </c>
      <c r="D85" s="33">
        <f>SUM(F85:J85,M85:Q85)</f>
        <v>25</v>
      </c>
      <c r="E85" s="34">
        <f>L85+S85</f>
        <v>2</v>
      </c>
      <c r="F85" s="38"/>
      <c r="G85" s="38"/>
      <c r="H85" s="38"/>
      <c r="I85" s="35"/>
      <c r="J85" s="35"/>
      <c r="K85" s="35"/>
      <c r="L85" s="35"/>
      <c r="M85" s="35">
        <v>10</v>
      </c>
      <c r="N85" s="35"/>
      <c r="O85" s="35">
        <v>5</v>
      </c>
      <c r="P85" s="35">
        <v>10</v>
      </c>
      <c r="Q85" s="35"/>
      <c r="R85" s="42">
        <v>25</v>
      </c>
      <c r="S85" s="42">
        <v>2</v>
      </c>
      <c r="T85" s="35"/>
      <c r="U85" s="35" t="s">
        <v>16</v>
      </c>
    </row>
    <row r="86" spans="1:21" ht="16.5" customHeight="1">
      <c r="A86" s="35"/>
      <c r="B86" s="46" t="s">
        <v>61</v>
      </c>
      <c r="C86" s="35">
        <f t="shared" si="4"/>
        <v>30</v>
      </c>
      <c r="D86" s="49">
        <f t="shared" si="5"/>
        <v>30</v>
      </c>
      <c r="E86" s="34">
        <f t="shared" si="6"/>
        <v>0</v>
      </c>
      <c r="F86" s="47"/>
      <c r="G86" s="47"/>
      <c r="H86" s="47">
        <v>15</v>
      </c>
      <c r="I86" s="50"/>
      <c r="J86" s="50"/>
      <c r="K86" s="50"/>
      <c r="L86" s="47">
        <v>0</v>
      </c>
      <c r="M86" s="47"/>
      <c r="N86" s="47"/>
      <c r="O86" s="47">
        <v>15</v>
      </c>
      <c r="P86" s="47"/>
      <c r="Q86" s="47"/>
      <c r="R86" s="39"/>
      <c r="S86" s="39">
        <v>0</v>
      </c>
      <c r="T86" s="47"/>
      <c r="U86" s="47" t="s">
        <v>59</v>
      </c>
    </row>
    <row r="87" spans="1:21" ht="16.5" customHeight="1">
      <c r="A87" s="128" t="s">
        <v>149</v>
      </c>
      <c r="B87" s="40" t="s">
        <v>123</v>
      </c>
      <c r="C87" s="128">
        <f t="shared" si="4"/>
        <v>50</v>
      </c>
      <c r="D87" s="129">
        <f t="shared" si="5"/>
        <v>20</v>
      </c>
      <c r="E87" s="129">
        <f t="shared" si="6"/>
        <v>2</v>
      </c>
      <c r="F87" s="128"/>
      <c r="G87" s="128"/>
      <c r="H87" s="132">
        <v>15</v>
      </c>
      <c r="I87" s="132">
        <v>5</v>
      </c>
      <c r="J87" s="128"/>
      <c r="K87" s="128">
        <v>30</v>
      </c>
      <c r="L87" s="128">
        <v>2</v>
      </c>
      <c r="M87" s="128"/>
      <c r="N87" s="128"/>
      <c r="O87" s="128"/>
      <c r="P87" s="128"/>
      <c r="Q87" s="128"/>
      <c r="R87" s="131"/>
      <c r="S87" s="131"/>
      <c r="T87" s="128" t="s">
        <v>19</v>
      </c>
      <c r="U87" s="128"/>
    </row>
    <row r="88" spans="1:21" ht="14.25" customHeight="1">
      <c r="A88" s="128"/>
      <c r="B88" s="40" t="s">
        <v>124</v>
      </c>
      <c r="C88" s="128"/>
      <c r="D88" s="129"/>
      <c r="E88" s="129"/>
      <c r="F88" s="128"/>
      <c r="G88" s="128"/>
      <c r="H88" s="132"/>
      <c r="I88" s="132"/>
      <c r="J88" s="128"/>
      <c r="K88" s="128"/>
      <c r="L88" s="128"/>
      <c r="M88" s="128"/>
      <c r="N88" s="128"/>
      <c r="O88" s="128"/>
      <c r="P88" s="128"/>
      <c r="Q88" s="128"/>
      <c r="R88" s="131"/>
      <c r="S88" s="131"/>
      <c r="T88" s="128"/>
      <c r="U88" s="128"/>
    </row>
    <row r="89" spans="1:21" ht="18" customHeight="1">
      <c r="A89" s="128" t="s">
        <v>130</v>
      </c>
      <c r="B89" s="40" t="s">
        <v>94</v>
      </c>
      <c r="C89" s="128">
        <f t="shared" si="4"/>
        <v>50</v>
      </c>
      <c r="D89" s="129">
        <f t="shared" si="5"/>
        <v>20</v>
      </c>
      <c r="E89" s="129">
        <f t="shared" si="6"/>
        <v>2</v>
      </c>
      <c r="F89" s="128"/>
      <c r="G89" s="128"/>
      <c r="H89" s="132">
        <v>15</v>
      </c>
      <c r="I89" s="132">
        <v>5</v>
      </c>
      <c r="J89" s="128"/>
      <c r="K89" s="128">
        <v>30</v>
      </c>
      <c r="L89" s="128">
        <v>2</v>
      </c>
      <c r="M89" s="128"/>
      <c r="N89" s="128"/>
      <c r="O89" s="128"/>
      <c r="P89" s="128"/>
      <c r="Q89" s="128"/>
      <c r="R89" s="131"/>
      <c r="S89" s="131"/>
      <c r="T89" s="128" t="s">
        <v>19</v>
      </c>
      <c r="U89" s="128"/>
    </row>
    <row r="90" spans="1:21" ht="23.25" customHeight="1">
      <c r="A90" s="128"/>
      <c r="B90" s="40" t="s">
        <v>126</v>
      </c>
      <c r="C90" s="128"/>
      <c r="D90" s="129"/>
      <c r="E90" s="129"/>
      <c r="F90" s="128"/>
      <c r="G90" s="128"/>
      <c r="H90" s="132"/>
      <c r="I90" s="132"/>
      <c r="J90" s="128"/>
      <c r="K90" s="128"/>
      <c r="L90" s="128"/>
      <c r="M90" s="128"/>
      <c r="N90" s="128"/>
      <c r="O90" s="128"/>
      <c r="P90" s="128"/>
      <c r="Q90" s="128"/>
      <c r="R90" s="131"/>
      <c r="S90" s="131"/>
      <c r="T90" s="128"/>
      <c r="U90" s="128"/>
    </row>
    <row r="91" spans="1:21" ht="16.5" customHeight="1">
      <c r="A91" s="35" t="s">
        <v>99</v>
      </c>
      <c r="B91" s="48" t="s">
        <v>26</v>
      </c>
      <c r="C91" s="35">
        <f t="shared" si="4"/>
        <v>350</v>
      </c>
      <c r="D91" s="34">
        <f t="shared" si="5"/>
        <v>250</v>
      </c>
      <c r="E91" s="34">
        <f t="shared" si="6"/>
        <v>14</v>
      </c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>
        <v>250</v>
      </c>
      <c r="R91" s="35">
        <v>100</v>
      </c>
      <c r="S91" s="35">
        <v>14</v>
      </c>
      <c r="T91" s="35"/>
      <c r="U91" s="35" t="s">
        <v>15</v>
      </c>
    </row>
    <row r="92" spans="1:21" ht="15.75" customHeight="1">
      <c r="A92" s="34"/>
      <c r="B92" s="34" t="s">
        <v>48</v>
      </c>
      <c r="C92" s="35">
        <f t="shared" si="4"/>
        <v>1525</v>
      </c>
      <c r="D92" s="34">
        <f>SUM(F92:J92,M92:Q92)</f>
        <v>819</v>
      </c>
      <c r="E92" s="34">
        <f t="shared" si="6"/>
        <v>60</v>
      </c>
      <c r="F92" s="34">
        <f aca="true" t="shared" si="7" ref="F92:S92">SUM(F65:F91)</f>
        <v>89</v>
      </c>
      <c r="G92" s="34">
        <f t="shared" si="7"/>
        <v>61</v>
      </c>
      <c r="H92" s="34">
        <f t="shared" si="7"/>
        <v>102</v>
      </c>
      <c r="I92" s="34">
        <f t="shared" si="7"/>
        <v>72</v>
      </c>
      <c r="J92" s="34">
        <f t="shared" si="7"/>
        <v>50</v>
      </c>
      <c r="K92" s="34">
        <f t="shared" si="7"/>
        <v>391</v>
      </c>
      <c r="L92" s="53">
        <f t="shared" si="7"/>
        <v>29</v>
      </c>
      <c r="M92" s="34">
        <f t="shared" si="7"/>
        <v>30</v>
      </c>
      <c r="N92" s="34">
        <f t="shared" si="7"/>
        <v>33</v>
      </c>
      <c r="O92" s="34">
        <f t="shared" si="7"/>
        <v>62</v>
      </c>
      <c r="P92" s="34">
        <f t="shared" si="7"/>
        <v>70</v>
      </c>
      <c r="Q92" s="34">
        <f t="shared" si="7"/>
        <v>250</v>
      </c>
      <c r="R92" s="34">
        <f t="shared" si="7"/>
        <v>315</v>
      </c>
      <c r="S92" s="53">
        <f t="shared" si="7"/>
        <v>31</v>
      </c>
      <c r="T92" s="35"/>
      <c r="U92" s="35"/>
    </row>
    <row r="93" spans="1:21" ht="12.75" customHeight="1">
      <c r="A93" s="35"/>
      <c r="B93" s="48" t="s">
        <v>32</v>
      </c>
      <c r="C93" s="43"/>
      <c r="D93" s="34">
        <f>SUM(J92+Q92)</f>
        <v>300</v>
      </c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5"/>
      <c r="U93" s="35"/>
    </row>
    <row r="94" spans="1:21" ht="16.5" customHeight="1">
      <c r="A94" s="35"/>
      <c r="B94" s="43" t="s">
        <v>33</v>
      </c>
      <c r="C94" s="43"/>
      <c r="D94" s="34">
        <f>SUM(K92+R92)</f>
        <v>706</v>
      </c>
      <c r="E94" s="34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</row>
    <row r="95" spans="1:21" ht="13.5" customHeight="1">
      <c r="A95" s="55"/>
      <c r="B95" s="43" t="s">
        <v>63</v>
      </c>
      <c r="C95" s="43"/>
      <c r="D95" s="34">
        <f>SUM(D92+D94)</f>
        <v>1525</v>
      </c>
      <c r="E95" s="34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</row>
    <row r="96" spans="1:21" ht="12" customHeight="1">
      <c r="A96" s="55"/>
      <c r="B96" s="56" t="s">
        <v>84</v>
      </c>
      <c r="C96" s="56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</row>
    <row r="97" spans="1:21" ht="11.25" customHeight="1">
      <c r="A97" s="55"/>
      <c r="B97" s="56" t="s">
        <v>85</v>
      </c>
      <c r="C97" s="56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</row>
    <row r="98" spans="2:3" ht="11.25" customHeight="1">
      <c r="B98" s="29"/>
      <c r="C98" s="29"/>
    </row>
    <row r="99" spans="9:11" ht="19.5" customHeight="1">
      <c r="I99" s="6" t="s">
        <v>66</v>
      </c>
      <c r="J99" s="6"/>
      <c r="K99" s="6" t="s">
        <v>142</v>
      </c>
    </row>
    <row r="100" ht="19.5" customHeight="1"/>
    <row r="101" spans="1:21" ht="19.5" customHeight="1">
      <c r="A101" s="128" t="s">
        <v>0</v>
      </c>
      <c r="B101" s="129" t="s">
        <v>1</v>
      </c>
      <c r="C101" s="129" t="s">
        <v>49</v>
      </c>
      <c r="D101" s="127" t="s">
        <v>49</v>
      </c>
      <c r="E101" s="127" t="s">
        <v>90</v>
      </c>
      <c r="F101" s="129" t="s">
        <v>50</v>
      </c>
      <c r="G101" s="129"/>
      <c r="H101" s="129"/>
      <c r="I101" s="129"/>
      <c r="J101" s="129"/>
      <c r="K101" s="129"/>
      <c r="L101" s="129"/>
      <c r="M101" s="129" t="s">
        <v>51</v>
      </c>
      <c r="N101" s="129"/>
      <c r="O101" s="129"/>
      <c r="P101" s="129"/>
      <c r="Q101" s="129"/>
      <c r="R101" s="129"/>
      <c r="S101" s="129"/>
      <c r="T101" s="129" t="s">
        <v>5</v>
      </c>
      <c r="U101" s="129"/>
    </row>
    <row r="102" spans="1:21" ht="15.75" customHeight="1">
      <c r="A102" s="128"/>
      <c r="B102" s="129"/>
      <c r="C102" s="129"/>
      <c r="D102" s="127"/>
      <c r="E102" s="127"/>
      <c r="F102" s="35" t="s">
        <v>6</v>
      </c>
      <c r="G102" s="35" t="s">
        <v>7</v>
      </c>
      <c r="H102" s="35" t="s">
        <v>8</v>
      </c>
      <c r="I102" s="35" t="s">
        <v>9</v>
      </c>
      <c r="J102" s="35" t="s">
        <v>10</v>
      </c>
      <c r="K102" s="35" t="s">
        <v>7</v>
      </c>
      <c r="L102" s="35" t="s">
        <v>11</v>
      </c>
      <c r="M102" s="35" t="s">
        <v>6</v>
      </c>
      <c r="N102" s="35" t="s">
        <v>7</v>
      </c>
      <c r="O102" s="35" t="s">
        <v>8</v>
      </c>
      <c r="P102" s="35" t="s">
        <v>9</v>
      </c>
      <c r="Q102" s="77" t="s">
        <v>10</v>
      </c>
      <c r="R102" s="35" t="s">
        <v>7</v>
      </c>
      <c r="S102" s="35" t="s">
        <v>11</v>
      </c>
      <c r="T102" s="35" t="s">
        <v>52</v>
      </c>
      <c r="U102" s="35" t="s">
        <v>53</v>
      </c>
    </row>
    <row r="103" spans="1:21" ht="17.25" customHeight="1">
      <c r="A103" s="36" t="s">
        <v>99</v>
      </c>
      <c r="B103" s="78" t="s">
        <v>146</v>
      </c>
      <c r="C103" s="36">
        <f>D103+K103+R103</f>
        <v>25</v>
      </c>
      <c r="D103" s="37">
        <f>SUM(F103:J103,M103:Q103)</f>
        <v>6</v>
      </c>
      <c r="E103" s="37">
        <f>L103+S103</f>
        <v>1</v>
      </c>
      <c r="F103" s="36"/>
      <c r="G103" s="36"/>
      <c r="H103" s="36"/>
      <c r="I103" s="36">
        <v>6</v>
      </c>
      <c r="J103" s="36"/>
      <c r="K103" s="44">
        <v>19</v>
      </c>
      <c r="L103" s="44">
        <v>1</v>
      </c>
      <c r="M103" s="36"/>
      <c r="N103" s="36"/>
      <c r="O103" s="36"/>
      <c r="P103" s="36"/>
      <c r="Q103" s="36"/>
      <c r="R103" s="36"/>
      <c r="S103" s="36"/>
      <c r="T103" s="76" t="s">
        <v>15</v>
      </c>
      <c r="U103" s="36"/>
    </row>
    <row r="104" spans="1:21" ht="18.75" customHeight="1">
      <c r="A104" s="120" t="s">
        <v>155</v>
      </c>
      <c r="B104" s="75" t="s">
        <v>144</v>
      </c>
      <c r="C104" s="120">
        <f>D104+K105+R104</f>
        <v>75</v>
      </c>
      <c r="D104" s="123">
        <f>SUM(F104:J104,M104:Q104)</f>
        <v>35</v>
      </c>
      <c r="E104" s="123">
        <f>L105+S104</f>
        <v>3</v>
      </c>
      <c r="F104" s="77"/>
      <c r="G104" s="77"/>
      <c r="H104" s="77"/>
      <c r="I104" s="77"/>
      <c r="J104" s="77"/>
      <c r="K104" s="76"/>
      <c r="L104" s="76"/>
      <c r="M104" s="125">
        <v>20</v>
      </c>
      <c r="N104" s="77"/>
      <c r="O104" s="125">
        <v>5</v>
      </c>
      <c r="P104" s="125">
        <v>10</v>
      </c>
      <c r="Q104" s="77"/>
      <c r="R104" s="120">
        <v>40</v>
      </c>
      <c r="S104" s="120">
        <v>3</v>
      </c>
      <c r="T104" s="76"/>
      <c r="U104" s="120" t="s">
        <v>19</v>
      </c>
    </row>
    <row r="105" spans="1:21" ht="16.5" customHeight="1">
      <c r="A105" s="121"/>
      <c r="B105" s="75" t="s">
        <v>137</v>
      </c>
      <c r="C105" s="121"/>
      <c r="D105" s="124">
        <f>SUM(F105:J105,M105:Q105)</f>
        <v>0</v>
      </c>
      <c r="E105" s="124"/>
      <c r="F105" s="35"/>
      <c r="G105" s="35"/>
      <c r="H105" s="35"/>
      <c r="I105" s="35"/>
      <c r="J105" s="35"/>
      <c r="K105" s="42"/>
      <c r="L105" s="42"/>
      <c r="M105" s="126"/>
      <c r="N105" s="35"/>
      <c r="O105" s="126"/>
      <c r="P105" s="126"/>
      <c r="Q105" s="35"/>
      <c r="R105" s="121"/>
      <c r="S105" s="121"/>
      <c r="T105" s="35"/>
      <c r="U105" s="121"/>
    </row>
    <row r="106" spans="1:21" ht="16.5" customHeight="1">
      <c r="A106" s="35" t="s">
        <v>99</v>
      </c>
      <c r="B106" s="45" t="s">
        <v>45</v>
      </c>
      <c r="C106" s="35">
        <f>D106+K106+R106</f>
        <v>50</v>
      </c>
      <c r="D106" s="33">
        <f>SUM(F106:J106,M106:Q106)</f>
        <v>22</v>
      </c>
      <c r="E106" s="34">
        <f>L106+S106</f>
        <v>2</v>
      </c>
      <c r="F106" s="38">
        <v>6</v>
      </c>
      <c r="G106" s="38">
        <v>6</v>
      </c>
      <c r="H106" s="38"/>
      <c r="I106" s="35">
        <v>10</v>
      </c>
      <c r="J106" s="35"/>
      <c r="K106" s="35">
        <v>28</v>
      </c>
      <c r="L106" s="35">
        <v>2</v>
      </c>
      <c r="M106" s="35"/>
      <c r="N106" s="35"/>
      <c r="O106" s="35"/>
      <c r="P106" s="35"/>
      <c r="Q106" s="35"/>
      <c r="R106" s="42"/>
      <c r="S106" s="42"/>
      <c r="T106" s="35" t="s">
        <v>19</v>
      </c>
      <c r="U106" s="35"/>
    </row>
    <row r="107" spans="1:21" ht="19.5" customHeight="1">
      <c r="A107" s="128" t="s">
        <v>156</v>
      </c>
      <c r="B107" s="75" t="s">
        <v>103</v>
      </c>
      <c r="C107" s="128">
        <f>D107+K107+R107</f>
        <v>125</v>
      </c>
      <c r="D107" s="129">
        <f>SUM(F107:J107,M107:Q107)</f>
        <v>54</v>
      </c>
      <c r="E107" s="129">
        <f>L107+S107</f>
        <v>5</v>
      </c>
      <c r="F107" s="131"/>
      <c r="G107" s="130">
        <v>12</v>
      </c>
      <c r="H107" s="130">
        <v>10</v>
      </c>
      <c r="I107" s="130">
        <v>10</v>
      </c>
      <c r="J107" s="128"/>
      <c r="K107" s="131">
        <v>43</v>
      </c>
      <c r="L107" s="131"/>
      <c r="M107" s="128"/>
      <c r="N107" s="130">
        <v>12</v>
      </c>
      <c r="O107" s="130">
        <v>5</v>
      </c>
      <c r="P107" s="130">
        <v>5</v>
      </c>
      <c r="Q107" s="128"/>
      <c r="R107" s="128">
        <v>28</v>
      </c>
      <c r="S107" s="128">
        <v>5</v>
      </c>
      <c r="T107" s="128"/>
      <c r="U107" s="128" t="s">
        <v>19</v>
      </c>
    </row>
    <row r="108" spans="1:21" ht="22.5">
      <c r="A108" s="128"/>
      <c r="B108" s="75" t="s">
        <v>104</v>
      </c>
      <c r="C108" s="128"/>
      <c r="D108" s="129"/>
      <c r="E108" s="129"/>
      <c r="F108" s="131"/>
      <c r="G108" s="130"/>
      <c r="H108" s="130"/>
      <c r="I108" s="130"/>
      <c r="J108" s="128"/>
      <c r="K108" s="131"/>
      <c r="L108" s="131"/>
      <c r="M108" s="128"/>
      <c r="N108" s="130"/>
      <c r="O108" s="130"/>
      <c r="P108" s="130"/>
      <c r="Q108" s="128"/>
      <c r="R108" s="128"/>
      <c r="S108" s="128"/>
      <c r="T108" s="128"/>
      <c r="U108" s="128"/>
    </row>
    <row r="109" spans="1:21" ht="15.75" customHeight="1">
      <c r="A109" s="35" t="s">
        <v>99</v>
      </c>
      <c r="B109" s="43" t="s">
        <v>55</v>
      </c>
      <c r="C109" s="35">
        <f>D109+K109+R109</f>
        <v>50</v>
      </c>
      <c r="D109" s="34">
        <f>SUM(F109:J109,M109:Q109)</f>
        <v>19</v>
      </c>
      <c r="E109" s="34">
        <f>L109+S109</f>
        <v>2</v>
      </c>
      <c r="F109" s="35"/>
      <c r="G109" s="35"/>
      <c r="H109" s="35"/>
      <c r="I109" s="35"/>
      <c r="J109" s="35"/>
      <c r="K109" s="42"/>
      <c r="L109" s="42"/>
      <c r="M109" s="35"/>
      <c r="N109" s="35">
        <v>9</v>
      </c>
      <c r="O109" s="35"/>
      <c r="P109" s="35">
        <v>10</v>
      </c>
      <c r="Q109" s="35"/>
      <c r="R109" s="35">
        <v>31</v>
      </c>
      <c r="S109" s="35">
        <v>2</v>
      </c>
      <c r="T109" s="62"/>
      <c r="U109" s="62" t="s">
        <v>19</v>
      </c>
    </row>
    <row r="110" spans="1:21" ht="16.5" customHeight="1">
      <c r="A110" s="35" t="s">
        <v>99</v>
      </c>
      <c r="B110" s="45" t="s">
        <v>47</v>
      </c>
      <c r="C110" s="35">
        <f>D110+K110+R110</f>
        <v>50</v>
      </c>
      <c r="D110" s="33">
        <f>SUM(F110:J110,M110:Q110)</f>
        <v>18</v>
      </c>
      <c r="E110" s="34">
        <f>L110+S110</f>
        <v>2</v>
      </c>
      <c r="F110" s="38"/>
      <c r="G110" s="38"/>
      <c r="H110" s="38"/>
      <c r="I110" s="35"/>
      <c r="J110" s="35"/>
      <c r="K110" s="35"/>
      <c r="L110" s="35"/>
      <c r="M110" s="35">
        <v>18</v>
      </c>
      <c r="N110" s="35"/>
      <c r="O110" s="35"/>
      <c r="P110" s="35"/>
      <c r="Q110" s="35"/>
      <c r="R110" s="42">
        <v>32</v>
      </c>
      <c r="S110" s="42">
        <v>2</v>
      </c>
      <c r="T110" s="35"/>
      <c r="U110" s="35" t="s">
        <v>19</v>
      </c>
    </row>
    <row r="111" spans="1:21" ht="23.25" customHeight="1">
      <c r="A111" s="120" t="s">
        <v>99</v>
      </c>
      <c r="B111" s="161" t="s">
        <v>43</v>
      </c>
      <c r="C111" s="120">
        <f>D111+K111+R111</f>
        <v>75</v>
      </c>
      <c r="D111" s="143">
        <f>SUM(F111:J111,M111:Q111)</f>
        <v>40</v>
      </c>
      <c r="E111" s="123">
        <f>L111+S111</f>
        <v>3</v>
      </c>
      <c r="F111" s="140"/>
      <c r="G111" s="140">
        <v>25</v>
      </c>
      <c r="H111" s="140"/>
      <c r="I111" s="120">
        <v>15</v>
      </c>
      <c r="J111" s="120"/>
      <c r="K111" s="120">
        <v>35</v>
      </c>
      <c r="L111" s="120">
        <v>3</v>
      </c>
      <c r="M111" s="120"/>
      <c r="N111" s="120"/>
      <c r="O111" s="120"/>
      <c r="P111" s="120"/>
      <c r="Q111" s="120"/>
      <c r="R111" s="138"/>
      <c r="S111" s="163"/>
      <c r="T111" s="120" t="s">
        <v>16</v>
      </c>
      <c r="U111" s="138"/>
    </row>
    <row r="112" spans="1:21" ht="11.25" customHeight="1">
      <c r="A112" s="121"/>
      <c r="B112" s="162"/>
      <c r="C112" s="121"/>
      <c r="D112" s="144"/>
      <c r="E112" s="124"/>
      <c r="F112" s="141"/>
      <c r="G112" s="141"/>
      <c r="H112" s="141"/>
      <c r="I112" s="121"/>
      <c r="J112" s="121"/>
      <c r="K112" s="121"/>
      <c r="L112" s="121"/>
      <c r="M112" s="121"/>
      <c r="N112" s="121"/>
      <c r="O112" s="121"/>
      <c r="P112" s="121"/>
      <c r="Q112" s="121"/>
      <c r="R112" s="139"/>
      <c r="S112" s="164"/>
      <c r="T112" s="121"/>
      <c r="U112" s="139"/>
    </row>
    <row r="113" spans="1:21" ht="16.5" customHeight="1">
      <c r="A113" s="120" t="s">
        <v>154</v>
      </c>
      <c r="B113" s="41" t="s">
        <v>125</v>
      </c>
      <c r="C113" s="120">
        <f>D113+K113+R114</f>
        <v>50</v>
      </c>
      <c r="D113" s="123">
        <f>SUM(F113:J113,M113:Q113)</f>
        <v>25</v>
      </c>
      <c r="E113" s="123">
        <f>L113+S114</f>
        <v>2</v>
      </c>
      <c r="F113" s="120"/>
      <c r="G113" s="38"/>
      <c r="H113" s="136">
        <v>15</v>
      </c>
      <c r="I113" s="136">
        <v>10</v>
      </c>
      <c r="J113" s="69"/>
      <c r="K113" s="138">
        <v>25</v>
      </c>
      <c r="L113" s="138">
        <v>2</v>
      </c>
      <c r="M113" s="69"/>
      <c r="N113" s="69"/>
      <c r="O113" s="69"/>
      <c r="P113" s="69"/>
      <c r="Q113" s="69"/>
      <c r="R113" s="68"/>
      <c r="S113" s="68"/>
      <c r="T113" s="120" t="s">
        <v>19</v>
      </c>
      <c r="U113" s="69"/>
    </row>
    <row r="114" spans="1:21" ht="19.5" customHeight="1">
      <c r="A114" s="121"/>
      <c r="B114" s="40" t="s">
        <v>40</v>
      </c>
      <c r="C114" s="121"/>
      <c r="D114" s="124">
        <f>SUM(F114:J114,M114:Q114)</f>
        <v>0</v>
      </c>
      <c r="E114" s="124"/>
      <c r="F114" s="121"/>
      <c r="G114" s="35"/>
      <c r="H114" s="137"/>
      <c r="I114" s="137"/>
      <c r="J114" s="35"/>
      <c r="K114" s="139"/>
      <c r="L114" s="139"/>
      <c r="M114" s="35"/>
      <c r="N114" s="35"/>
      <c r="O114" s="35"/>
      <c r="P114" s="35"/>
      <c r="Q114" s="35"/>
      <c r="R114" s="35"/>
      <c r="S114" s="35"/>
      <c r="T114" s="121"/>
      <c r="U114" s="35"/>
    </row>
    <row r="115" spans="1:21" ht="19.5" customHeight="1">
      <c r="A115" s="120" t="s">
        <v>158</v>
      </c>
      <c r="B115" s="74" t="s">
        <v>105</v>
      </c>
      <c r="C115" s="120">
        <f>D115+K116+R115</f>
        <v>50</v>
      </c>
      <c r="D115" s="143">
        <f>SUM(F115:J115,M115:Q115)</f>
        <v>25</v>
      </c>
      <c r="E115" s="123">
        <f>L116+S115</f>
        <v>2</v>
      </c>
      <c r="F115" s="69"/>
      <c r="G115" s="69"/>
      <c r="H115" s="69"/>
      <c r="I115" s="69"/>
      <c r="J115" s="69"/>
      <c r="K115" s="68"/>
      <c r="L115" s="68"/>
      <c r="M115" s="125">
        <v>15</v>
      </c>
      <c r="N115" s="69"/>
      <c r="O115" s="69"/>
      <c r="P115" s="125">
        <v>10</v>
      </c>
      <c r="Q115" s="69"/>
      <c r="R115" s="138">
        <v>25</v>
      </c>
      <c r="S115" s="138">
        <v>2</v>
      </c>
      <c r="T115" s="69"/>
      <c r="U115" s="120" t="s">
        <v>19</v>
      </c>
    </row>
    <row r="116" spans="1:21" ht="16.5" customHeight="1">
      <c r="A116" s="121"/>
      <c r="B116" s="74" t="s">
        <v>44</v>
      </c>
      <c r="C116" s="121"/>
      <c r="D116" s="144">
        <f>SUM(F116:J116,M116:Q116)</f>
        <v>0</v>
      </c>
      <c r="E116" s="124"/>
      <c r="F116" s="38"/>
      <c r="G116" s="38"/>
      <c r="H116" s="38"/>
      <c r="I116" s="35"/>
      <c r="J116" s="35"/>
      <c r="K116" s="35"/>
      <c r="L116" s="35"/>
      <c r="M116" s="126"/>
      <c r="N116" s="35"/>
      <c r="O116" s="35"/>
      <c r="P116" s="126"/>
      <c r="Q116" s="35"/>
      <c r="R116" s="139"/>
      <c r="S116" s="139"/>
      <c r="T116" s="35"/>
      <c r="U116" s="121"/>
    </row>
    <row r="117" spans="1:21" ht="16.5" customHeight="1">
      <c r="A117" s="128" t="s">
        <v>149</v>
      </c>
      <c r="B117" s="75" t="s">
        <v>98</v>
      </c>
      <c r="C117" s="128">
        <f>D117+K117+R117</f>
        <v>50</v>
      </c>
      <c r="D117" s="127">
        <f>SUM(F117:J117,M117:Q117)</f>
        <v>20</v>
      </c>
      <c r="E117" s="129">
        <f>L117+S117</f>
        <v>2</v>
      </c>
      <c r="F117" s="128"/>
      <c r="G117" s="130">
        <v>20</v>
      </c>
      <c r="H117" s="128"/>
      <c r="I117" s="128"/>
      <c r="J117" s="128"/>
      <c r="K117" s="128">
        <v>30</v>
      </c>
      <c r="L117" s="128">
        <v>2</v>
      </c>
      <c r="M117" s="128"/>
      <c r="N117" s="128"/>
      <c r="O117" s="128"/>
      <c r="P117" s="128"/>
      <c r="Q117" s="128"/>
      <c r="R117" s="131"/>
      <c r="S117" s="131"/>
      <c r="T117" s="128" t="s">
        <v>19</v>
      </c>
      <c r="U117" s="128"/>
    </row>
    <row r="118" spans="1:21" ht="23.25" customHeight="1">
      <c r="A118" s="128"/>
      <c r="B118" s="75" t="s">
        <v>91</v>
      </c>
      <c r="C118" s="128"/>
      <c r="D118" s="127"/>
      <c r="E118" s="129"/>
      <c r="F118" s="128"/>
      <c r="G118" s="130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31"/>
      <c r="S118" s="131"/>
      <c r="T118" s="128"/>
      <c r="U118" s="128"/>
    </row>
    <row r="119" spans="1:21" ht="18" customHeight="1">
      <c r="A119" s="128" t="s">
        <v>130</v>
      </c>
      <c r="B119" s="75" t="s">
        <v>95</v>
      </c>
      <c r="C119" s="128">
        <f>D119+K119+R119</f>
        <v>50</v>
      </c>
      <c r="D119" s="129">
        <f>SUM(F119:J119,M119:Q119)</f>
        <v>20</v>
      </c>
      <c r="E119" s="129">
        <f>L119+S119</f>
        <v>2</v>
      </c>
      <c r="F119" s="130">
        <v>20</v>
      </c>
      <c r="G119" s="128"/>
      <c r="H119" s="128"/>
      <c r="I119" s="128"/>
      <c r="J119" s="128"/>
      <c r="K119" s="131">
        <v>30</v>
      </c>
      <c r="L119" s="131">
        <v>2</v>
      </c>
      <c r="M119" s="128"/>
      <c r="N119" s="128"/>
      <c r="O119" s="128"/>
      <c r="P119" s="128"/>
      <c r="Q119" s="128"/>
      <c r="R119" s="131"/>
      <c r="S119" s="131"/>
      <c r="T119" s="128" t="s">
        <v>15</v>
      </c>
      <c r="U119" s="128"/>
    </row>
    <row r="120" spans="1:21" ht="21" customHeight="1">
      <c r="A120" s="128"/>
      <c r="B120" s="75" t="s">
        <v>143</v>
      </c>
      <c r="C120" s="128"/>
      <c r="D120" s="129"/>
      <c r="E120" s="129"/>
      <c r="F120" s="130"/>
      <c r="G120" s="128"/>
      <c r="H120" s="128"/>
      <c r="I120" s="128"/>
      <c r="J120" s="128"/>
      <c r="K120" s="131"/>
      <c r="L120" s="131"/>
      <c r="M120" s="128"/>
      <c r="N120" s="128"/>
      <c r="O120" s="128"/>
      <c r="P120" s="128"/>
      <c r="Q120" s="128"/>
      <c r="R120" s="131"/>
      <c r="S120" s="131"/>
      <c r="T120" s="128"/>
      <c r="U120" s="128"/>
    </row>
    <row r="121" spans="1:21" ht="16.5" customHeight="1">
      <c r="A121" s="128" t="s">
        <v>131</v>
      </c>
      <c r="B121" s="75" t="s">
        <v>139</v>
      </c>
      <c r="C121" s="128">
        <f>D121+K121+R121</f>
        <v>75</v>
      </c>
      <c r="D121" s="129">
        <f>SUM(F121:J121,M121:Q121)</f>
        <v>30</v>
      </c>
      <c r="E121" s="129">
        <f>L121+S121</f>
        <v>3</v>
      </c>
      <c r="F121" s="128"/>
      <c r="G121" s="130">
        <v>15</v>
      </c>
      <c r="H121" s="128"/>
      <c r="I121" s="130">
        <v>15</v>
      </c>
      <c r="J121" s="128"/>
      <c r="K121" s="131">
        <v>45</v>
      </c>
      <c r="L121" s="131">
        <v>3</v>
      </c>
      <c r="M121" s="128"/>
      <c r="N121" s="128"/>
      <c r="O121" s="128"/>
      <c r="P121" s="128"/>
      <c r="Q121" s="128"/>
      <c r="R121" s="131"/>
      <c r="S121" s="131"/>
      <c r="T121" s="131" t="s">
        <v>15</v>
      </c>
      <c r="U121" s="128"/>
    </row>
    <row r="122" spans="1:21" ht="18" customHeight="1">
      <c r="A122" s="128"/>
      <c r="B122" s="75" t="s">
        <v>140</v>
      </c>
      <c r="C122" s="128"/>
      <c r="D122" s="129"/>
      <c r="E122" s="129"/>
      <c r="F122" s="128"/>
      <c r="G122" s="130"/>
      <c r="H122" s="128"/>
      <c r="I122" s="130"/>
      <c r="J122" s="128"/>
      <c r="K122" s="131"/>
      <c r="L122" s="131"/>
      <c r="M122" s="128"/>
      <c r="N122" s="128"/>
      <c r="O122" s="128"/>
      <c r="P122" s="128"/>
      <c r="Q122" s="128"/>
      <c r="R122" s="131"/>
      <c r="S122" s="131"/>
      <c r="T122" s="131"/>
      <c r="U122" s="128"/>
    </row>
    <row r="123" spans="1:21" ht="15.75" customHeight="1">
      <c r="A123" s="73" t="s">
        <v>99</v>
      </c>
      <c r="B123" s="48" t="s">
        <v>26</v>
      </c>
      <c r="C123" s="35">
        <f>D123+K123+R123</f>
        <v>100</v>
      </c>
      <c r="D123" s="34">
        <f aca="true" t="shared" si="8" ref="D123:D141">SUM(F123:J123,M123:Q123)</f>
        <v>60</v>
      </c>
      <c r="E123" s="34">
        <f>L123+S123</f>
        <v>4</v>
      </c>
      <c r="F123" s="35"/>
      <c r="G123" s="35"/>
      <c r="H123" s="35"/>
      <c r="I123" s="35"/>
      <c r="J123" s="35">
        <v>60</v>
      </c>
      <c r="K123" s="42">
        <v>40</v>
      </c>
      <c r="L123" s="42">
        <v>4</v>
      </c>
      <c r="M123" s="35"/>
      <c r="N123" s="35"/>
      <c r="O123" s="35"/>
      <c r="P123" s="35"/>
      <c r="Q123" s="35"/>
      <c r="R123" s="42"/>
      <c r="S123" s="42"/>
      <c r="T123" s="35" t="s">
        <v>15</v>
      </c>
      <c r="U123" s="35"/>
    </row>
    <row r="124" spans="1:21" ht="18" customHeight="1">
      <c r="A124" s="35" t="s">
        <v>100</v>
      </c>
      <c r="B124" s="45" t="s">
        <v>56</v>
      </c>
      <c r="C124" s="35">
        <f>D124+K124+R124</f>
        <v>50</v>
      </c>
      <c r="D124" s="33">
        <f t="shared" si="8"/>
        <v>15</v>
      </c>
      <c r="E124" s="34">
        <f>L124+S124</f>
        <v>2</v>
      </c>
      <c r="F124" s="35"/>
      <c r="G124" s="35"/>
      <c r="H124" s="35"/>
      <c r="I124" s="35"/>
      <c r="J124" s="35"/>
      <c r="K124" s="42"/>
      <c r="L124" s="42"/>
      <c r="M124" s="35"/>
      <c r="N124" s="67">
        <v>15</v>
      </c>
      <c r="O124" s="35"/>
      <c r="P124" s="66"/>
      <c r="Q124" s="35"/>
      <c r="R124" s="42">
        <v>35</v>
      </c>
      <c r="S124" s="42">
        <v>2</v>
      </c>
      <c r="T124" s="35"/>
      <c r="U124" s="68" t="s">
        <v>19</v>
      </c>
    </row>
    <row r="125" spans="1:21" ht="15" customHeight="1">
      <c r="A125" s="73"/>
      <c r="B125" s="46" t="s">
        <v>61</v>
      </c>
      <c r="C125" s="35">
        <f>D125+K125+R125</f>
        <v>30</v>
      </c>
      <c r="D125" s="49">
        <f t="shared" si="8"/>
        <v>30</v>
      </c>
      <c r="E125" s="34">
        <f>L125+S125</f>
        <v>0</v>
      </c>
      <c r="F125" s="50"/>
      <c r="G125" s="50"/>
      <c r="H125" s="47">
        <v>15</v>
      </c>
      <c r="I125" s="50"/>
      <c r="J125" s="50"/>
      <c r="K125" s="51"/>
      <c r="L125" s="39">
        <v>0</v>
      </c>
      <c r="M125" s="47"/>
      <c r="N125" s="47"/>
      <c r="O125" s="47">
        <v>15</v>
      </c>
      <c r="P125" s="47"/>
      <c r="Q125" s="47"/>
      <c r="R125" s="39"/>
      <c r="S125" s="39">
        <v>0</v>
      </c>
      <c r="T125" s="47"/>
      <c r="U125" s="47" t="s">
        <v>59</v>
      </c>
    </row>
    <row r="126" spans="1:21" ht="22.5">
      <c r="A126" s="73"/>
      <c r="B126" s="52" t="s">
        <v>57</v>
      </c>
      <c r="C126" s="35">
        <f>D126+K126+R126</f>
        <v>200</v>
      </c>
      <c r="D126" s="33">
        <f t="shared" si="8"/>
        <v>8</v>
      </c>
      <c r="E126" s="34">
        <f>L126+S126</f>
        <v>8</v>
      </c>
      <c r="F126" s="35"/>
      <c r="G126" s="35"/>
      <c r="H126" s="35"/>
      <c r="I126" s="35"/>
      <c r="J126" s="35"/>
      <c r="K126" s="35"/>
      <c r="L126" s="35"/>
      <c r="M126" s="35"/>
      <c r="N126" s="35">
        <v>8</v>
      </c>
      <c r="O126" s="35"/>
      <c r="P126" s="35"/>
      <c r="Q126" s="35"/>
      <c r="R126" s="42">
        <v>192</v>
      </c>
      <c r="S126" s="42">
        <v>8</v>
      </c>
      <c r="T126" s="35"/>
      <c r="U126" s="35" t="s">
        <v>58</v>
      </c>
    </row>
    <row r="127" spans="1:21" ht="12.75" customHeight="1">
      <c r="A127" s="128" t="s">
        <v>132</v>
      </c>
      <c r="B127" s="75" t="s">
        <v>107</v>
      </c>
      <c r="C127" s="128">
        <f>D127+K127+R127</f>
        <v>75</v>
      </c>
      <c r="D127" s="129">
        <f>SUM(F127:J127,M127:Q127)</f>
        <v>30</v>
      </c>
      <c r="E127" s="129">
        <f>L127+S127</f>
        <v>3</v>
      </c>
      <c r="F127" s="130">
        <v>20</v>
      </c>
      <c r="H127" s="130">
        <v>10</v>
      </c>
      <c r="J127" s="128"/>
      <c r="K127" s="131">
        <v>45</v>
      </c>
      <c r="L127" s="131">
        <v>3</v>
      </c>
      <c r="M127" s="128"/>
      <c r="N127" s="128"/>
      <c r="O127" s="128"/>
      <c r="P127" s="128"/>
      <c r="Q127" s="128"/>
      <c r="R127" s="128"/>
      <c r="S127" s="128"/>
      <c r="T127" s="128" t="s">
        <v>15</v>
      </c>
      <c r="U127" s="35"/>
    </row>
    <row r="128" spans="1:21" ht="14.25" customHeight="1">
      <c r="A128" s="128"/>
      <c r="B128" s="75" t="s">
        <v>96</v>
      </c>
      <c r="C128" s="128"/>
      <c r="D128" s="129"/>
      <c r="E128" s="129"/>
      <c r="F128" s="130"/>
      <c r="H128" s="130"/>
      <c r="I128" s="55"/>
      <c r="J128" s="128"/>
      <c r="K128" s="131"/>
      <c r="L128" s="131"/>
      <c r="M128" s="128"/>
      <c r="N128" s="128"/>
      <c r="O128" s="128"/>
      <c r="P128" s="128"/>
      <c r="Q128" s="128"/>
      <c r="R128" s="128"/>
      <c r="S128" s="128"/>
      <c r="T128" s="128"/>
      <c r="U128" s="35"/>
    </row>
    <row r="129" spans="1:21" ht="15.75" customHeight="1">
      <c r="A129" s="128" t="s">
        <v>150</v>
      </c>
      <c r="B129" s="75" t="s">
        <v>121</v>
      </c>
      <c r="C129" s="128">
        <f>D129+K129+R129</f>
        <v>75</v>
      </c>
      <c r="D129" s="129">
        <f>SUM(F129:J129,M129:Q129)</f>
        <v>30</v>
      </c>
      <c r="E129" s="129">
        <f>L129+S129</f>
        <v>3</v>
      </c>
      <c r="F129" s="130">
        <v>20</v>
      </c>
      <c r="H129" s="130">
        <v>10</v>
      </c>
      <c r="I129" s="55"/>
      <c r="J129" s="128"/>
      <c r="K129" s="128">
        <v>45</v>
      </c>
      <c r="L129" s="128">
        <v>3</v>
      </c>
      <c r="M129" s="128"/>
      <c r="N129" s="128"/>
      <c r="O129" s="128"/>
      <c r="P129" s="128"/>
      <c r="Q129" s="128"/>
      <c r="R129" s="128"/>
      <c r="S129" s="128"/>
      <c r="T129" s="128" t="s">
        <v>15</v>
      </c>
      <c r="U129" s="35"/>
    </row>
    <row r="130" spans="1:21" ht="12.75" customHeight="1">
      <c r="A130" s="128"/>
      <c r="B130" s="75" t="s">
        <v>97</v>
      </c>
      <c r="C130" s="128"/>
      <c r="D130" s="129"/>
      <c r="E130" s="129"/>
      <c r="F130" s="130"/>
      <c r="H130" s="130"/>
      <c r="I130" s="55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35"/>
    </row>
    <row r="131" spans="1:21" ht="18.75" customHeight="1">
      <c r="A131" s="128" t="s">
        <v>157</v>
      </c>
      <c r="B131" s="75" t="s">
        <v>118</v>
      </c>
      <c r="C131" s="128">
        <f>D131+K131+R131</f>
        <v>50</v>
      </c>
      <c r="D131" s="127">
        <f t="shared" si="8"/>
        <v>20</v>
      </c>
      <c r="E131" s="129">
        <f>L131+S131</f>
        <v>2</v>
      </c>
      <c r="F131" s="128"/>
      <c r="G131" s="128"/>
      <c r="H131" s="128"/>
      <c r="I131" s="128"/>
      <c r="J131" s="128"/>
      <c r="K131" s="128"/>
      <c r="L131" s="128"/>
      <c r="M131" s="130">
        <v>20</v>
      </c>
      <c r="N131" s="131"/>
      <c r="O131" s="128"/>
      <c r="P131" s="128"/>
      <c r="Q131" s="128"/>
      <c r="R131" s="131">
        <v>30</v>
      </c>
      <c r="S131" s="122">
        <v>2</v>
      </c>
      <c r="T131" s="128"/>
      <c r="U131" s="128" t="s">
        <v>15</v>
      </c>
    </row>
    <row r="132" spans="1:21" ht="20.25" customHeight="1">
      <c r="A132" s="128"/>
      <c r="B132" s="75" t="s">
        <v>106</v>
      </c>
      <c r="C132" s="128"/>
      <c r="D132" s="127"/>
      <c r="E132" s="129"/>
      <c r="F132" s="128"/>
      <c r="G132" s="128"/>
      <c r="H132" s="128"/>
      <c r="I132" s="128"/>
      <c r="J132" s="128"/>
      <c r="K132" s="128"/>
      <c r="L132" s="128"/>
      <c r="M132" s="130"/>
      <c r="N132" s="131"/>
      <c r="O132" s="128"/>
      <c r="P132" s="128"/>
      <c r="Q132" s="128"/>
      <c r="R132" s="131"/>
      <c r="S132" s="122"/>
      <c r="T132" s="128"/>
      <c r="U132" s="128"/>
    </row>
    <row r="133" spans="1:21" ht="17.25" customHeight="1">
      <c r="A133" s="128" t="s">
        <v>133</v>
      </c>
      <c r="B133" s="74" t="s">
        <v>92</v>
      </c>
      <c r="C133" s="128">
        <f>D133+K133+R133</f>
        <v>50</v>
      </c>
      <c r="D133" s="127">
        <f t="shared" si="8"/>
        <v>20</v>
      </c>
      <c r="E133" s="129">
        <f>L133+S133</f>
        <v>2</v>
      </c>
      <c r="F133" s="35"/>
      <c r="G133" s="35"/>
      <c r="H133" s="35"/>
      <c r="I133" s="35"/>
      <c r="J133" s="35"/>
      <c r="K133" s="35"/>
      <c r="L133" s="35"/>
      <c r="M133" s="130">
        <v>10</v>
      </c>
      <c r="N133" s="35"/>
      <c r="O133" s="128"/>
      <c r="P133" s="130">
        <v>10</v>
      </c>
      <c r="Q133" s="35"/>
      <c r="R133" s="131">
        <v>30</v>
      </c>
      <c r="S133" s="122">
        <v>2</v>
      </c>
      <c r="T133" s="35"/>
      <c r="U133" s="128" t="s">
        <v>15</v>
      </c>
    </row>
    <row r="134" spans="1:21" ht="18.75" customHeight="1">
      <c r="A134" s="128"/>
      <c r="B134" s="74" t="s">
        <v>93</v>
      </c>
      <c r="C134" s="128"/>
      <c r="D134" s="127"/>
      <c r="E134" s="129"/>
      <c r="F134" s="35"/>
      <c r="G134" s="35"/>
      <c r="H134" s="35"/>
      <c r="I134" s="35"/>
      <c r="J134" s="35"/>
      <c r="K134" s="35"/>
      <c r="L134" s="35"/>
      <c r="M134" s="130"/>
      <c r="N134" s="35"/>
      <c r="O134" s="128"/>
      <c r="P134" s="130"/>
      <c r="Q134" s="35"/>
      <c r="R134" s="131"/>
      <c r="S134" s="122"/>
      <c r="T134" s="35"/>
      <c r="U134" s="128"/>
    </row>
    <row r="135" spans="1:21" ht="18.75" customHeight="1">
      <c r="A135" s="138" t="s">
        <v>134</v>
      </c>
      <c r="B135" s="75" t="s">
        <v>129</v>
      </c>
      <c r="C135" s="128">
        <f>D135+K135+R135</f>
        <v>50</v>
      </c>
      <c r="D135" s="129">
        <f t="shared" si="8"/>
        <v>20</v>
      </c>
      <c r="E135" s="129">
        <f>L135+S135</f>
        <v>2</v>
      </c>
      <c r="F135" s="130">
        <v>10</v>
      </c>
      <c r="G135" s="131"/>
      <c r="H135" s="130">
        <v>10</v>
      </c>
      <c r="J135" s="131"/>
      <c r="K135" s="131">
        <v>30</v>
      </c>
      <c r="L135" s="131">
        <v>2</v>
      </c>
      <c r="M135" s="69"/>
      <c r="N135" s="69"/>
      <c r="O135" s="69"/>
      <c r="P135" s="69"/>
      <c r="Q135" s="69"/>
      <c r="R135" s="68"/>
      <c r="S135" s="70"/>
      <c r="T135" s="120" t="s">
        <v>15</v>
      </c>
      <c r="U135" s="120"/>
    </row>
    <row r="136" spans="1:21" ht="24" customHeight="1">
      <c r="A136" s="139"/>
      <c r="B136" s="75" t="s">
        <v>108</v>
      </c>
      <c r="C136" s="128"/>
      <c r="D136" s="129"/>
      <c r="E136" s="129"/>
      <c r="F136" s="130"/>
      <c r="G136" s="131"/>
      <c r="H136" s="130"/>
      <c r="J136" s="131"/>
      <c r="K136" s="131"/>
      <c r="L136" s="131"/>
      <c r="M136" s="69"/>
      <c r="N136" s="69"/>
      <c r="O136" s="69"/>
      <c r="P136" s="69"/>
      <c r="Q136" s="69"/>
      <c r="R136" s="68"/>
      <c r="S136" s="70"/>
      <c r="T136" s="121"/>
      <c r="U136" s="121"/>
    </row>
    <row r="137" spans="1:21" ht="13.5" customHeight="1">
      <c r="A137" s="128" t="s">
        <v>151</v>
      </c>
      <c r="B137" s="40" t="s">
        <v>120</v>
      </c>
      <c r="C137" s="128">
        <f>D137+K137+R137</f>
        <v>50</v>
      </c>
      <c r="D137" s="129">
        <f t="shared" si="8"/>
        <v>21</v>
      </c>
      <c r="E137" s="129">
        <f>L137+S137</f>
        <v>2</v>
      </c>
      <c r="F137" s="128"/>
      <c r="G137" s="128"/>
      <c r="H137" s="128"/>
      <c r="I137" s="128"/>
      <c r="J137" s="131"/>
      <c r="K137" s="131"/>
      <c r="L137" s="131"/>
      <c r="M137" s="131"/>
      <c r="N137" s="131"/>
      <c r="O137" s="132">
        <v>15</v>
      </c>
      <c r="P137" s="132">
        <v>6</v>
      </c>
      <c r="Q137" s="131"/>
      <c r="R137" s="131">
        <v>29</v>
      </c>
      <c r="S137" s="131">
        <v>2</v>
      </c>
      <c r="T137" s="128"/>
      <c r="U137" s="128" t="s">
        <v>15</v>
      </c>
    </row>
    <row r="138" spans="1:21" ht="24" customHeight="1">
      <c r="A138" s="128"/>
      <c r="B138" s="41" t="s">
        <v>102</v>
      </c>
      <c r="C138" s="128"/>
      <c r="D138" s="129"/>
      <c r="E138" s="129"/>
      <c r="F138" s="128"/>
      <c r="G138" s="128"/>
      <c r="H138" s="128"/>
      <c r="I138" s="128"/>
      <c r="J138" s="131"/>
      <c r="K138" s="131"/>
      <c r="L138" s="131"/>
      <c r="M138" s="131"/>
      <c r="N138" s="131"/>
      <c r="O138" s="132"/>
      <c r="P138" s="132"/>
      <c r="Q138" s="131"/>
      <c r="R138" s="131"/>
      <c r="S138" s="131"/>
      <c r="T138" s="128"/>
      <c r="U138" s="128"/>
    </row>
    <row r="139" spans="1:21" ht="18" customHeight="1">
      <c r="A139" s="128" t="s">
        <v>135</v>
      </c>
      <c r="B139" s="75" t="s">
        <v>119</v>
      </c>
      <c r="C139" s="128">
        <f>D139+K139+R139</f>
        <v>75</v>
      </c>
      <c r="D139" s="129">
        <f t="shared" si="8"/>
        <v>30</v>
      </c>
      <c r="E139" s="129">
        <f>L139+S139</f>
        <v>3</v>
      </c>
      <c r="F139" s="128"/>
      <c r="G139" s="128"/>
      <c r="H139" s="128"/>
      <c r="I139" s="128"/>
      <c r="J139" s="131"/>
      <c r="K139" s="131"/>
      <c r="L139" s="131"/>
      <c r="M139" s="130">
        <v>15</v>
      </c>
      <c r="N139" s="131"/>
      <c r="O139" s="131"/>
      <c r="P139" s="130">
        <v>15</v>
      </c>
      <c r="Q139" s="131"/>
      <c r="R139" s="131">
        <v>45</v>
      </c>
      <c r="S139" s="131">
        <v>3</v>
      </c>
      <c r="T139" s="128"/>
      <c r="U139" s="128" t="s">
        <v>15</v>
      </c>
    </row>
    <row r="140" spans="1:21" ht="16.5" customHeight="1">
      <c r="A140" s="128"/>
      <c r="B140" s="75" t="s">
        <v>109</v>
      </c>
      <c r="C140" s="128"/>
      <c r="D140" s="129"/>
      <c r="E140" s="129"/>
      <c r="F140" s="128"/>
      <c r="G140" s="128"/>
      <c r="H140" s="128"/>
      <c r="I140" s="128"/>
      <c r="J140" s="131"/>
      <c r="K140" s="131"/>
      <c r="L140" s="131"/>
      <c r="M140" s="130"/>
      <c r="N140" s="131"/>
      <c r="O140" s="131"/>
      <c r="P140" s="130"/>
      <c r="Q140" s="131"/>
      <c r="R140" s="131"/>
      <c r="S140" s="131"/>
      <c r="T140" s="128"/>
      <c r="U140" s="128"/>
    </row>
    <row r="141" spans="1:21" ht="11.25">
      <c r="A141" s="34"/>
      <c r="B141" s="34" t="s">
        <v>48</v>
      </c>
      <c r="C141" s="35">
        <f>D141+K141+R141</f>
        <v>1530</v>
      </c>
      <c r="D141" s="34">
        <f t="shared" si="8"/>
        <v>598</v>
      </c>
      <c r="E141" s="34">
        <f>L141+S141</f>
        <v>60</v>
      </c>
      <c r="F141" s="34">
        <f>SUM(F103:F140)</f>
        <v>76</v>
      </c>
      <c r="G141" s="72">
        <f aca="true" t="shared" si="9" ref="G141:S141">SUM(G103:G140)</f>
        <v>78</v>
      </c>
      <c r="H141" s="72">
        <f t="shared" si="9"/>
        <v>70</v>
      </c>
      <c r="I141" s="72">
        <f t="shared" si="9"/>
        <v>66</v>
      </c>
      <c r="J141" s="72">
        <f t="shared" si="9"/>
        <v>60</v>
      </c>
      <c r="K141" s="72">
        <f t="shared" si="9"/>
        <v>415</v>
      </c>
      <c r="L141" s="72">
        <f t="shared" si="9"/>
        <v>27</v>
      </c>
      <c r="M141" s="72">
        <f t="shared" si="9"/>
        <v>98</v>
      </c>
      <c r="N141" s="72">
        <f t="shared" si="9"/>
        <v>44</v>
      </c>
      <c r="O141" s="72">
        <f t="shared" si="9"/>
        <v>40</v>
      </c>
      <c r="P141" s="72">
        <f t="shared" si="9"/>
        <v>66</v>
      </c>
      <c r="Q141" s="72">
        <f t="shared" si="9"/>
        <v>0</v>
      </c>
      <c r="R141" s="72">
        <f t="shared" si="9"/>
        <v>517</v>
      </c>
      <c r="S141" s="72">
        <f t="shared" si="9"/>
        <v>33</v>
      </c>
      <c r="T141" s="35"/>
      <c r="U141" s="35"/>
    </row>
    <row r="142" spans="1:21" ht="11.25">
      <c r="A142" s="35"/>
      <c r="B142" s="48" t="s">
        <v>32</v>
      </c>
      <c r="C142" s="43"/>
      <c r="D142" s="34">
        <f>J141</f>
        <v>60</v>
      </c>
      <c r="E142" s="34"/>
      <c r="F142" s="34"/>
      <c r="G142" s="34"/>
      <c r="H142" s="34"/>
      <c r="I142" s="34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35"/>
      <c r="U142" s="35"/>
    </row>
    <row r="143" spans="1:21" ht="11.25">
      <c r="A143" s="35"/>
      <c r="B143" s="43" t="s">
        <v>33</v>
      </c>
      <c r="C143" s="43"/>
      <c r="D143" s="34">
        <f>K141+R141</f>
        <v>932</v>
      </c>
      <c r="E143" s="34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135"/>
    </row>
    <row r="144" spans="1:21" ht="12" customHeight="1">
      <c r="A144" s="43"/>
      <c r="B144" s="117" t="s">
        <v>62</v>
      </c>
      <c r="C144" s="117"/>
      <c r="D144" s="80">
        <f>SUM(F141:K141,M141:R141)</f>
        <v>1530</v>
      </c>
      <c r="E144" s="34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135"/>
    </row>
    <row r="145" spans="1:21" ht="11.25">
      <c r="A145" s="54" t="s">
        <v>60</v>
      </c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</row>
    <row r="146" spans="1:21" ht="11.25">
      <c r="A146" s="55"/>
      <c r="B146" s="56" t="s">
        <v>84</v>
      </c>
      <c r="C146" s="56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</row>
    <row r="147" spans="1:21" ht="11.25">
      <c r="A147" s="55"/>
      <c r="B147" s="56" t="s">
        <v>85</v>
      </c>
      <c r="C147" s="56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</row>
  </sheetData>
  <sheetProtection/>
  <mergeCells count="431">
    <mergeCell ref="A139:A140"/>
    <mergeCell ref="U133:U134"/>
    <mergeCell ref="H129:H130"/>
    <mergeCell ref="H127:H128"/>
    <mergeCell ref="F129:F130"/>
    <mergeCell ref="A127:A128"/>
    <mergeCell ref="A69:A70"/>
    <mergeCell ref="A113:A114"/>
    <mergeCell ref="C121:C122"/>
    <mergeCell ref="A131:A132"/>
    <mergeCell ref="A133:A134"/>
    <mergeCell ref="A137:A138"/>
    <mergeCell ref="T47:T48"/>
    <mergeCell ref="H47:H48"/>
    <mergeCell ref="A129:A130"/>
    <mergeCell ref="A63:A64"/>
    <mergeCell ref="A73:A74"/>
    <mergeCell ref="A78:A79"/>
    <mergeCell ref="A82:A83"/>
    <mergeCell ref="A87:A88"/>
    <mergeCell ref="A89:A90"/>
    <mergeCell ref="A111:A112"/>
    <mergeCell ref="J71:J72"/>
    <mergeCell ref="O26:S28"/>
    <mergeCell ref="Q82:Q83"/>
    <mergeCell ref="T82:T83"/>
    <mergeCell ref="M82:M83"/>
    <mergeCell ref="A47:A48"/>
    <mergeCell ref="L71:L72"/>
    <mergeCell ref="M71:M72"/>
    <mergeCell ref="O71:O72"/>
    <mergeCell ref="A71:A72"/>
    <mergeCell ref="S69:S70"/>
    <mergeCell ref="T69:T70"/>
    <mergeCell ref="O3:U3"/>
    <mergeCell ref="D33:D34"/>
    <mergeCell ref="N71:N72"/>
    <mergeCell ref="M33:S33"/>
    <mergeCell ref="T33:U33"/>
    <mergeCell ref="S71:S72"/>
    <mergeCell ref="T71:T72"/>
    <mergeCell ref="F33:L33"/>
    <mergeCell ref="F47:F48"/>
    <mergeCell ref="G47:G48"/>
    <mergeCell ref="A33:A34"/>
    <mergeCell ref="B33:B34"/>
    <mergeCell ref="D71:D72"/>
    <mergeCell ref="H71:H72"/>
    <mergeCell ref="E33:E34"/>
    <mergeCell ref="C71:C72"/>
    <mergeCell ref="F56:U56"/>
    <mergeCell ref="F57:U57"/>
    <mergeCell ref="L69:L70"/>
    <mergeCell ref="M69:M70"/>
    <mergeCell ref="U47:U48"/>
    <mergeCell ref="N47:N48"/>
    <mergeCell ref="F71:F72"/>
    <mergeCell ref="G71:G72"/>
    <mergeCell ref="I71:I72"/>
    <mergeCell ref="K47:K48"/>
    <mergeCell ref="L47:L48"/>
    <mergeCell ref="M47:M48"/>
    <mergeCell ref="S82:S83"/>
    <mergeCell ref="M78:M79"/>
    <mergeCell ref="I47:I48"/>
    <mergeCell ref="J47:J48"/>
    <mergeCell ref="P71:P72"/>
    <mergeCell ref="O47:O48"/>
    <mergeCell ref="P47:P48"/>
    <mergeCell ref="P69:P70"/>
    <mergeCell ref="I69:I70"/>
    <mergeCell ref="J69:J70"/>
    <mergeCell ref="A121:A122"/>
    <mergeCell ref="F127:F128"/>
    <mergeCell ref="Q47:Q48"/>
    <mergeCell ref="R47:R48"/>
    <mergeCell ref="S47:S48"/>
    <mergeCell ref="A115:A116"/>
    <mergeCell ref="S78:S79"/>
    <mergeCell ref="O107:O108"/>
    <mergeCell ref="H111:H112"/>
    <mergeCell ref="I111:I112"/>
    <mergeCell ref="C73:C74"/>
    <mergeCell ref="H73:H74"/>
    <mergeCell ref="I73:I74"/>
    <mergeCell ref="A117:A118"/>
    <mergeCell ref="A119:A120"/>
    <mergeCell ref="A107:A108"/>
    <mergeCell ref="U115:U116"/>
    <mergeCell ref="K73:K74"/>
    <mergeCell ref="Q71:Q72"/>
    <mergeCell ref="B63:B64"/>
    <mergeCell ref="D63:D64"/>
    <mergeCell ref="F63:L63"/>
    <mergeCell ref="M63:S63"/>
    <mergeCell ref="T63:U63"/>
    <mergeCell ref="U71:U72"/>
    <mergeCell ref="U82:U83"/>
    <mergeCell ref="J129:J130"/>
    <mergeCell ref="K129:K130"/>
    <mergeCell ref="L129:L130"/>
    <mergeCell ref="M129:M130"/>
    <mergeCell ref="N129:N130"/>
    <mergeCell ref="P78:P79"/>
    <mergeCell ref="P127:P128"/>
    <mergeCell ref="O127:O128"/>
    <mergeCell ref="N82:N83"/>
    <mergeCell ref="P82:P83"/>
    <mergeCell ref="N78:N79"/>
    <mergeCell ref="O117:O120"/>
    <mergeCell ref="P117:P120"/>
    <mergeCell ref="Q117:Q120"/>
    <mergeCell ref="R115:R116"/>
    <mergeCell ref="R117:R120"/>
    <mergeCell ref="P89:P90"/>
    <mergeCell ref="Q89:Q90"/>
    <mergeCell ref="O82:O83"/>
    <mergeCell ref="T129:T130"/>
    <mergeCell ref="S129:S130"/>
    <mergeCell ref="P129:P130"/>
    <mergeCell ref="Q129:Q130"/>
    <mergeCell ref="R129:R130"/>
    <mergeCell ref="P107:P108"/>
    <mergeCell ref="S117:S120"/>
    <mergeCell ref="T117:T118"/>
    <mergeCell ref="M87:M88"/>
    <mergeCell ref="N87:N88"/>
    <mergeCell ref="O87:O88"/>
    <mergeCell ref="M89:M90"/>
    <mergeCell ref="N89:N90"/>
    <mergeCell ref="S87:S88"/>
    <mergeCell ref="T101:U101"/>
    <mergeCell ref="T111:T112"/>
    <mergeCell ref="R111:R112"/>
    <mergeCell ref="S111:S112"/>
    <mergeCell ref="U87:U88"/>
    <mergeCell ref="U111:U112"/>
    <mergeCell ref="S107:S108"/>
    <mergeCell ref="R89:R90"/>
    <mergeCell ref="S89:S90"/>
    <mergeCell ref="T107:T108"/>
    <mergeCell ref="M121:M122"/>
    <mergeCell ref="N121:N122"/>
    <mergeCell ref="L121:L122"/>
    <mergeCell ref="O121:O122"/>
    <mergeCell ref="U117:U120"/>
    <mergeCell ref="T119:T120"/>
    <mergeCell ref="M117:M120"/>
    <mergeCell ref="N117:N120"/>
    <mergeCell ref="F119:F120"/>
    <mergeCell ref="T131:T132"/>
    <mergeCell ref="N107:N108"/>
    <mergeCell ref="Q121:Q122"/>
    <mergeCell ref="R121:R122"/>
    <mergeCell ref="T127:T128"/>
    <mergeCell ref="S121:S122"/>
    <mergeCell ref="Q127:Q128"/>
    <mergeCell ref="R127:R128"/>
    <mergeCell ref="S127:S128"/>
    <mergeCell ref="Q69:Q70"/>
    <mergeCell ref="R69:R70"/>
    <mergeCell ref="K111:K112"/>
    <mergeCell ref="L111:L112"/>
    <mergeCell ref="O89:O90"/>
    <mergeCell ref="O78:O79"/>
    <mergeCell ref="R71:R72"/>
    <mergeCell ref="K71:K72"/>
    <mergeCell ref="R82:R83"/>
    <mergeCell ref="K69:K70"/>
    <mergeCell ref="A101:A102"/>
    <mergeCell ref="B101:B102"/>
    <mergeCell ref="D101:D102"/>
    <mergeCell ref="F101:L101"/>
    <mergeCell ref="M101:S101"/>
    <mergeCell ref="F117:F118"/>
    <mergeCell ref="G117:G118"/>
    <mergeCell ref="F111:F112"/>
    <mergeCell ref="B111:B112"/>
    <mergeCell ref="L117:L118"/>
    <mergeCell ref="I119:I120"/>
    <mergeCell ref="H117:H118"/>
    <mergeCell ref="K119:K120"/>
    <mergeCell ref="K117:K118"/>
    <mergeCell ref="T113:T114"/>
    <mergeCell ref="L119:L120"/>
    <mergeCell ref="S115:S116"/>
    <mergeCell ref="N69:N70"/>
    <mergeCell ref="I107:I108"/>
    <mergeCell ref="F94:U94"/>
    <mergeCell ref="O69:O70"/>
    <mergeCell ref="D69:D70"/>
    <mergeCell ref="E69:E70"/>
    <mergeCell ref="F69:F70"/>
    <mergeCell ref="G69:G70"/>
    <mergeCell ref="H69:H70"/>
    <mergeCell ref="E89:E90"/>
    <mergeCell ref="A135:A136"/>
    <mergeCell ref="H135:H136"/>
    <mergeCell ref="C78:C79"/>
    <mergeCell ref="E82:E83"/>
    <mergeCell ref="D87:D88"/>
    <mergeCell ref="F121:F122"/>
    <mergeCell ref="G121:G122"/>
    <mergeCell ref="H121:H122"/>
    <mergeCell ref="G135:G136"/>
    <mergeCell ref="E87:E88"/>
    <mergeCell ref="I121:I122"/>
    <mergeCell ref="J121:J122"/>
    <mergeCell ref="K121:K122"/>
    <mergeCell ref="Q131:Q132"/>
    <mergeCell ref="O137:O138"/>
    <mergeCell ref="N127:N128"/>
    <mergeCell ref="M133:M134"/>
    <mergeCell ref="N131:N132"/>
    <mergeCell ref="N137:N138"/>
    <mergeCell ref="M131:M132"/>
    <mergeCell ref="U135:U136"/>
    <mergeCell ref="T135:T136"/>
    <mergeCell ref="U121:U122"/>
    <mergeCell ref="T121:T122"/>
    <mergeCell ref="U131:U132"/>
    <mergeCell ref="O129:O130"/>
    <mergeCell ref="P121:P122"/>
    <mergeCell ref="O131:O132"/>
    <mergeCell ref="P131:P132"/>
    <mergeCell ref="S131:S132"/>
    <mergeCell ref="M127:M128"/>
    <mergeCell ref="C137:C138"/>
    <mergeCell ref="E137:E138"/>
    <mergeCell ref="F131:F132"/>
    <mergeCell ref="G131:G132"/>
    <mergeCell ref="H131:H132"/>
    <mergeCell ref="I131:I132"/>
    <mergeCell ref="G137:G140"/>
    <mergeCell ref="H137:H140"/>
    <mergeCell ref="I137:I140"/>
    <mergeCell ref="J135:J136"/>
    <mergeCell ref="K135:K136"/>
    <mergeCell ref="M137:M138"/>
    <mergeCell ref="F137:F140"/>
    <mergeCell ref="F135:F136"/>
    <mergeCell ref="J137:J140"/>
    <mergeCell ref="K137:K140"/>
    <mergeCell ref="L137:L140"/>
    <mergeCell ref="L135:L136"/>
    <mergeCell ref="Q137:Q138"/>
    <mergeCell ref="R137:R138"/>
    <mergeCell ref="F143:U143"/>
    <mergeCell ref="F144:U144"/>
    <mergeCell ref="M139:M140"/>
    <mergeCell ref="N139:N140"/>
    <mergeCell ref="O139:O140"/>
    <mergeCell ref="P139:P140"/>
    <mergeCell ref="Q139:Q140"/>
    <mergeCell ref="S139:S140"/>
    <mergeCell ref="R139:R140"/>
    <mergeCell ref="T137:T140"/>
    <mergeCell ref="U137:U138"/>
    <mergeCell ref="K61:L61"/>
    <mergeCell ref="H2:K2"/>
    <mergeCell ref="N14:O14"/>
    <mergeCell ref="U139:U140"/>
    <mergeCell ref="S137:S138"/>
    <mergeCell ref="H89:H90"/>
    <mergeCell ref="P137:P138"/>
    <mergeCell ref="B20:G20"/>
    <mergeCell ref="B19:G19"/>
    <mergeCell ref="I9:L10"/>
    <mergeCell ref="B21:G21"/>
    <mergeCell ref="B23:G23"/>
    <mergeCell ref="B25:G25"/>
    <mergeCell ref="B14:G14"/>
    <mergeCell ref="B17:G17"/>
    <mergeCell ref="K31:L31"/>
    <mergeCell ref="J78:J79"/>
    <mergeCell ref="K78:K79"/>
    <mergeCell ref="E63:E64"/>
    <mergeCell ref="C33:C34"/>
    <mergeCell ref="K113:K114"/>
    <mergeCell ref="C101:C102"/>
    <mergeCell ref="C47:C48"/>
    <mergeCell ref="E47:E48"/>
    <mergeCell ref="C82:C83"/>
    <mergeCell ref="M17:S17"/>
    <mergeCell ref="C69:C70"/>
    <mergeCell ref="E78:E79"/>
    <mergeCell ref="C87:C88"/>
    <mergeCell ref="C89:C90"/>
    <mergeCell ref="H12:L12"/>
    <mergeCell ref="B18:G18"/>
    <mergeCell ref="M18:T18"/>
    <mergeCell ref="C63:C64"/>
    <mergeCell ref="E71:E72"/>
    <mergeCell ref="C107:C108"/>
    <mergeCell ref="D121:D122"/>
    <mergeCell ref="D115:D116"/>
    <mergeCell ref="E115:E116"/>
    <mergeCell ref="C135:C136"/>
    <mergeCell ref="D135:D136"/>
    <mergeCell ref="E135:E136"/>
    <mergeCell ref="C127:C128"/>
    <mergeCell ref="C129:C130"/>
    <mergeCell ref="E127:E128"/>
    <mergeCell ref="E129:E130"/>
    <mergeCell ref="C111:C112"/>
    <mergeCell ref="C131:C132"/>
    <mergeCell ref="D129:D130"/>
    <mergeCell ref="C115:C116"/>
    <mergeCell ref="C139:C140"/>
    <mergeCell ref="E139:E140"/>
    <mergeCell ref="D137:D138"/>
    <mergeCell ref="D139:D140"/>
    <mergeCell ref="C117:C118"/>
    <mergeCell ref="C119:C120"/>
    <mergeCell ref="E117:E118"/>
    <mergeCell ref="E119:E120"/>
    <mergeCell ref="D117:D118"/>
    <mergeCell ref="D127:D128"/>
    <mergeCell ref="D47:D48"/>
    <mergeCell ref="D73:D74"/>
    <mergeCell ref="E73:E74"/>
    <mergeCell ref="D78:D79"/>
    <mergeCell ref="D82:D83"/>
    <mergeCell ref="D111:D112"/>
    <mergeCell ref="E111:E112"/>
    <mergeCell ref="D107:D108"/>
    <mergeCell ref="E107:E108"/>
    <mergeCell ref="O111:O112"/>
    <mergeCell ref="P111:P112"/>
    <mergeCell ref="G111:G112"/>
    <mergeCell ref="F113:F114"/>
    <mergeCell ref="H113:H114"/>
    <mergeCell ref="J111:J112"/>
    <mergeCell ref="D119:D120"/>
    <mergeCell ref="D89:D90"/>
    <mergeCell ref="E101:E102"/>
    <mergeCell ref="L89:L90"/>
    <mergeCell ref="F107:F108"/>
    <mergeCell ref="D113:D114"/>
    <mergeCell ref="E113:E114"/>
    <mergeCell ref="L113:L114"/>
    <mergeCell ref="I117:I118"/>
    <mergeCell ref="J117:J118"/>
    <mergeCell ref="G73:G74"/>
    <mergeCell ref="J73:J74"/>
    <mergeCell ref="L73:L74"/>
    <mergeCell ref="F78:F79"/>
    <mergeCell ref="G78:G79"/>
    <mergeCell ref="H78:H79"/>
    <mergeCell ref="I78:I79"/>
    <mergeCell ref="F73:F74"/>
    <mergeCell ref="L78:L79"/>
    <mergeCell ref="F87:F88"/>
    <mergeCell ref="F95:U95"/>
    <mergeCell ref="I113:I114"/>
    <mergeCell ref="F89:F90"/>
    <mergeCell ref="L107:L108"/>
    <mergeCell ref="H107:H108"/>
    <mergeCell ref="G107:G108"/>
    <mergeCell ref="J107:J108"/>
    <mergeCell ref="L87:L88"/>
    <mergeCell ref="T87:T88"/>
    <mergeCell ref="G87:G88"/>
    <mergeCell ref="G89:G90"/>
    <mergeCell ref="J87:J88"/>
    <mergeCell ref="J89:J90"/>
    <mergeCell ref="K87:K88"/>
    <mergeCell ref="K89:K90"/>
    <mergeCell ref="I87:I88"/>
    <mergeCell ref="I89:I90"/>
    <mergeCell ref="H87:H88"/>
    <mergeCell ref="B78:B79"/>
    <mergeCell ref="O133:O134"/>
    <mergeCell ref="E131:E132"/>
    <mergeCell ref="K131:K132"/>
    <mergeCell ref="L131:L132"/>
    <mergeCell ref="E121:E122"/>
    <mergeCell ref="M107:M108"/>
    <mergeCell ref="J131:J132"/>
    <mergeCell ref="J119:J120"/>
    <mergeCell ref="K127:K128"/>
    <mergeCell ref="M73:M74"/>
    <mergeCell ref="N73:N74"/>
    <mergeCell ref="U78:U79"/>
    <mergeCell ref="U107:U108"/>
    <mergeCell ref="Q107:Q108"/>
    <mergeCell ref="K107:K108"/>
    <mergeCell ref="R107:R108"/>
    <mergeCell ref="T73:T74"/>
    <mergeCell ref="O73:O74"/>
    <mergeCell ref="P73:P74"/>
    <mergeCell ref="R73:R74"/>
    <mergeCell ref="T89:T90"/>
    <mergeCell ref="U73:U74"/>
    <mergeCell ref="U89:U90"/>
    <mergeCell ref="P87:P88"/>
    <mergeCell ref="Q87:Q88"/>
    <mergeCell ref="R87:R88"/>
    <mergeCell ref="T78:T79"/>
    <mergeCell ref="Q78:Q79"/>
    <mergeCell ref="R78:R79"/>
    <mergeCell ref="R133:R134"/>
    <mergeCell ref="S73:S74"/>
    <mergeCell ref="M115:M116"/>
    <mergeCell ref="P115:P116"/>
    <mergeCell ref="R131:R132"/>
    <mergeCell ref="R104:R105"/>
    <mergeCell ref="S104:S105"/>
    <mergeCell ref="M111:M112"/>
    <mergeCell ref="N111:N112"/>
    <mergeCell ref="O104:O105"/>
    <mergeCell ref="P104:P105"/>
    <mergeCell ref="D131:D132"/>
    <mergeCell ref="C133:C134"/>
    <mergeCell ref="D133:D134"/>
    <mergeCell ref="E133:E134"/>
    <mergeCell ref="P133:P134"/>
    <mergeCell ref="G119:G120"/>
    <mergeCell ref="H119:H120"/>
    <mergeCell ref="J127:J128"/>
    <mergeCell ref="L127:L128"/>
    <mergeCell ref="O2:U2"/>
    <mergeCell ref="Q111:Q112"/>
    <mergeCell ref="C113:C114"/>
    <mergeCell ref="S133:S134"/>
    <mergeCell ref="U104:U105"/>
    <mergeCell ref="A104:A105"/>
    <mergeCell ref="E104:E105"/>
    <mergeCell ref="D104:D105"/>
    <mergeCell ref="C104:C105"/>
    <mergeCell ref="M104:M105"/>
  </mergeCells>
  <printOptions/>
  <pageMargins left="0.7" right="0.7" top="0.75" bottom="0.75" header="0.3" footer="0.3"/>
  <pageSetup horizontalDpi="600" verticalDpi="600" orientation="landscape" paperSize="9" scale="59" r:id="rId1"/>
  <rowBreaks count="3" manualBreakCount="3">
    <brk id="29" max="18" man="1"/>
    <brk id="59" max="18" man="1"/>
    <brk id="97" max="18" man="1"/>
  </rowBreaks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Kliszcz</dc:creator>
  <cp:keywords/>
  <dc:description/>
  <cp:lastModifiedBy>Katarzyna Kliszcz</cp:lastModifiedBy>
  <dcterms:created xsi:type="dcterms:W3CDTF">2016-04-06T06:24:45Z</dcterms:created>
  <dcterms:modified xsi:type="dcterms:W3CDTF">2019-04-24T08:06:57Z</dcterms:modified>
  <cp:category/>
  <cp:version/>
  <cp:contentType/>
  <cp:contentStatus/>
</cp:coreProperties>
</file>