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330" activeTab="0"/>
  </bookViews>
  <sheets>
    <sheet name="I,II,III" sheetId="1" r:id="rId1"/>
    <sheet name="rok II" sheetId="2" state="hidden" r:id="rId2"/>
    <sheet name="rok III" sheetId="3" state="hidden" r:id="rId3"/>
    <sheet name="Arkusz1" sheetId="4" state="hidden" r:id="rId4"/>
    <sheet name="Sheet1" sheetId="5" r:id="rId5"/>
  </sheets>
  <definedNames>
    <definedName name="_xlnm.Print_Area" localSheetId="0">'I,II,III'!$A$1:$T$91</definedName>
    <definedName name="_xlnm.Print_Area" localSheetId="1">'rok II'!$A$1:$X$3</definedName>
    <definedName name="_xlnm.Print_Area" localSheetId="2">'rok III'!#REF!</definedName>
  </definedNames>
  <calcPr fullCalcOnLoad="1"/>
</workbook>
</file>

<file path=xl/comments1.xml><?xml version="1.0" encoding="utf-8"?>
<comments xmlns="http://schemas.openxmlformats.org/spreadsheetml/2006/main">
  <authors>
    <author>SELS</author>
  </authors>
  <commentList>
    <comment ref="P63" authorId="0">
      <text>
        <r>
          <rPr>
            <b/>
            <sz val="8"/>
            <rFont val="Tahoma"/>
            <family val="2"/>
          </rPr>
          <t>SELS: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<sst xmlns="http://schemas.openxmlformats.org/spreadsheetml/2006/main" count="236" uniqueCount="137">
  <si>
    <t>Lp</t>
  </si>
  <si>
    <t>Przedmioty</t>
  </si>
  <si>
    <t>E</t>
  </si>
  <si>
    <t>Z</t>
  </si>
  <si>
    <t>rok akadem. 2010/2011</t>
  </si>
  <si>
    <t xml:space="preserve">   Wydział Nauk o Zdrowiu AM we Wrocławiu</t>
  </si>
  <si>
    <t xml:space="preserve">   PLAN KSZTAŁCENIA - studia I stopnia stacjonarne</t>
  </si>
  <si>
    <r>
      <t xml:space="preserve">   KIERUNEK: </t>
    </r>
    <r>
      <rPr>
        <b/>
        <sz val="10"/>
        <color indexed="10"/>
        <rFont val="Arial"/>
        <family val="2"/>
      </rPr>
      <t>Położnictwo</t>
    </r>
    <r>
      <rPr>
        <b/>
        <sz val="10"/>
        <rFont val="Arial"/>
        <family val="2"/>
      </rPr>
      <t xml:space="preserve">                                                                             ROK II</t>
    </r>
  </si>
  <si>
    <t>ECTS</t>
  </si>
  <si>
    <t>-</t>
  </si>
  <si>
    <t xml:space="preserve">Wykład </t>
  </si>
  <si>
    <t>semestr I</t>
  </si>
  <si>
    <t>semestr II</t>
  </si>
  <si>
    <t>sem.</t>
  </si>
  <si>
    <t xml:space="preserve">ćwicz. </t>
  </si>
  <si>
    <t>zaj. prakt.</t>
  </si>
  <si>
    <t>Forma zaliczenia zajęć</t>
  </si>
  <si>
    <t>Z/o</t>
  </si>
  <si>
    <t>sem. I</t>
  </si>
  <si>
    <t>sem. II</t>
  </si>
  <si>
    <t xml:space="preserve">prakt. zaw. </t>
  </si>
  <si>
    <t>Z/0</t>
  </si>
  <si>
    <t>bez nauczyciela</t>
  </si>
  <si>
    <t>z/o</t>
  </si>
  <si>
    <t>Podstawt genetyki</t>
  </si>
  <si>
    <t>Bioetyka</t>
  </si>
  <si>
    <t>Aktywność ruchowa adaptowana</t>
  </si>
  <si>
    <t>Psychologia i psychoterapia</t>
  </si>
  <si>
    <t>Farmakologia</t>
  </si>
  <si>
    <t>Metody specjalne fizjoterapii</t>
  </si>
  <si>
    <t>Medycyna fizykalna i balneoklimatologia</t>
  </si>
  <si>
    <t>Diagnostyka funkcjonalna</t>
  </si>
  <si>
    <t>Diagnostyka funkcjonalna w dysfunkcjach narządu ruchu</t>
  </si>
  <si>
    <t>Diagnostyka funkcjonalna w kardiologii i pulmonologii</t>
  </si>
  <si>
    <t>Diagnostyka funkcjonalna w wieku rozwojowym</t>
  </si>
  <si>
    <t>E zintegrowany po  III sem.</t>
  </si>
  <si>
    <t>Programowanie w rehabilitacji w dysfunkcjach narządu ruchu</t>
  </si>
  <si>
    <t>Edukacja zdrowotna i seksualna osób niepełnosprawnych</t>
  </si>
  <si>
    <t>Socjologia niepełnosprawności i rehabilitacji</t>
  </si>
  <si>
    <t>Dydaktyka fizjoterapii</t>
  </si>
  <si>
    <t>Fizjologia wysiłku fizycznego</t>
  </si>
  <si>
    <t>Historia rehabilitacji</t>
  </si>
  <si>
    <t>Trening funkcjonalny</t>
  </si>
  <si>
    <t>17.</t>
  </si>
  <si>
    <t>Praktyka w rehabilitacji stacjonarnej</t>
  </si>
  <si>
    <t xml:space="preserve">Programowanie w rehabilitacji </t>
  </si>
  <si>
    <t>Programowanie rehabilitacji kardiologicznej i pulmonologicznej</t>
  </si>
  <si>
    <t>Pedagogika specjalna</t>
  </si>
  <si>
    <t>Programowanie w rehabilitacji</t>
  </si>
  <si>
    <t>Programowanie w rehabilitacji w wieku rozwojowym</t>
  </si>
  <si>
    <t>Podstawy styatystyki</t>
  </si>
  <si>
    <t>Ekonomia i systemy ochrony zdrowia</t>
  </si>
  <si>
    <t>Podstawy zarządzania i marketingu</t>
  </si>
  <si>
    <t>Demografia i epidemiologia</t>
  </si>
  <si>
    <t>Zdrowie publiczne</t>
  </si>
  <si>
    <t>Protetyka i ortotyka</t>
  </si>
  <si>
    <t>Etyka i deontologia</t>
  </si>
  <si>
    <t>Praktyka kliniczna</t>
  </si>
  <si>
    <t>10 godz. dla pracy poglądowej;</t>
  </si>
  <si>
    <t>15 godz. dla pracy badawczej;</t>
  </si>
  <si>
    <t>30 godz. dla pracy doświadczalnej;</t>
  </si>
  <si>
    <t xml:space="preserve">*seminarium magisterskie: </t>
  </si>
  <si>
    <t xml:space="preserve">           </t>
  </si>
  <si>
    <t>ŚLĄSKI  UNIWERSYTET  MEDYCZNY W KATOWICACH</t>
  </si>
  <si>
    <t>WYDZIAŁ  NAUK O ZDROWIU W KATOWICACH</t>
  </si>
  <si>
    <t xml:space="preserve">w tym:                      </t>
  </si>
  <si>
    <t xml:space="preserve">bez nauczyciela </t>
  </si>
  <si>
    <t xml:space="preserve">praktyka zawodowa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</si>
  <si>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</si>
  <si>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</si>
  <si>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</si>
  <si>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</si>
  <si>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</si>
  <si>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</si>
  <si>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</si>
  <si>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</si>
  <si>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</si>
  <si>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</si>
  <si>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</si>
  <si>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</si>
  <si>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</si>
  <si>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</si>
  <si>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</si>
  <si>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</si>
  <si>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</si>
  <si>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</si>
  <si>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</si>
  <si>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</si>
  <si>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 xml:space="preserve">Studia  2-LETNIE        </t>
  </si>
  <si>
    <t xml:space="preserve">punkty ECTS </t>
  </si>
  <si>
    <t>Semianrium magsiterskie *</t>
  </si>
  <si>
    <t xml:space="preserve">liczba godzin bez nauczyciela      </t>
  </si>
  <si>
    <t xml:space="preserve">liczba godzin w Uczelni *         </t>
  </si>
  <si>
    <t>KIERUNEK:    F I Z J O T E R A P I A</t>
  </si>
  <si>
    <t xml:space="preserve">O G Ó Ł E M:          </t>
  </si>
  <si>
    <t>R  A  Z  E  M: łączna liczba godzin w Uczelni</t>
  </si>
  <si>
    <t xml:space="preserve">Razem-łączna liczba godzin w Uczelni </t>
  </si>
  <si>
    <t xml:space="preserve"> BHP</t>
  </si>
  <si>
    <t xml:space="preserve"> -</t>
  </si>
  <si>
    <t xml:space="preserve">  -</t>
  </si>
  <si>
    <t>Medycyna sportowa w dysfunkcjach narządu ruchu</t>
  </si>
  <si>
    <t xml:space="preserve">R  A  Z  E  M: łączna liczba godzin </t>
  </si>
  <si>
    <t>Ogółem</t>
  </si>
  <si>
    <t>praktyki</t>
  </si>
  <si>
    <r>
      <t xml:space="preserve">PLAN  STUDIÓW </t>
    </r>
    <r>
      <rPr>
        <b/>
        <sz val="20"/>
        <rFont val="Tahoma"/>
        <family val="2"/>
      </rPr>
      <t>STACJONARNYCH</t>
    </r>
    <r>
      <rPr>
        <sz val="20"/>
        <rFont val="Tahoma"/>
        <family val="2"/>
      </rPr>
      <t xml:space="preserve">  II STOPNIA</t>
    </r>
  </si>
  <si>
    <t>sem. III</t>
  </si>
  <si>
    <t>sem. IV</t>
  </si>
  <si>
    <t>godziny bez punktów ECTS 4</t>
  </si>
  <si>
    <t>(szkolenia BHP)</t>
  </si>
  <si>
    <t>semestr III</t>
  </si>
  <si>
    <t>semestr IV</t>
  </si>
  <si>
    <t>Podstawowe czynności resuscytacyjne BLS</t>
  </si>
  <si>
    <t xml:space="preserve">Łączna liczba godzin    </t>
  </si>
  <si>
    <t xml:space="preserve"> </t>
  </si>
  <si>
    <t>Rok akademicki 2019/2020</t>
  </si>
  <si>
    <t>ROK I      2019/2020</t>
  </si>
  <si>
    <t>ROK I I     2020/2021</t>
  </si>
  <si>
    <t>E. zint.</t>
  </si>
  <si>
    <t xml:space="preserve">       Z</t>
  </si>
  <si>
    <t>2a.</t>
  </si>
  <si>
    <t>E zinteg.</t>
  </si>
  <si>
    <t>Przedmiot do wyboru:</t>
  </si>
  <si>
    <t>10.</t>
  </si>
  <si>
    <r>
      <rPr>
        <b/>
        <sz val="9"/>
        <rFont val="Tahoma"/>
        <family val="2"/>
      </rPr>
      <t xml:space="preserve">Przedmiot do wyboru:  </t>
    </r>
    <r>
      <rPr>
        <sz val="9"/>
        <rFont val="Tahoma"/>
        <family val="2"/>
      </rPr>
      <t>Język obcy</t>
    </r>
  </si>
  <si>
    <t>Kontaktowe</t>
  </si>
  <si>
    <t>9a.</t>
  </si>
  <si>
    <t>9b.</t>
  </si>
  <si>
    <t>9c.</t>
  </si>
  <si>
    <t>10a.</t>
  </si>
  <si>
    <t>10b.</t>
  </si>
  <si>
    <t>Metody specjalne w fizjoterapii</t>
  </si>
  <si>
    <r>
      <t xml:space="preserve">Przedmiot do wyboru: </t>
    </r>
    <r>
      <rPr>
        <sz val="9"/>
        <rFont val="Tahoma"/>
        <family val="2"/>
      </rPr>
      <t xml:space="preserve"> Prozdrowotne  formy aktywności fizycznej:                                                               -nowoczesne formy gimnastyczne                                     -ćwiczenia muzyczno-ruchowe                                                                    </t>
    </r>
  </si>
  <si>
    <r>
      <t xml:space="preserve">Przedmiot do wyboru: </t>
    </r>
    <r>
      <rPr>
        <sz val="9"/>
        <rFont val="Tahoma"/>
        <family val="2"/>
      </rPr>
      <t>Medycyna sportowa:                                                                                      -o profilu urazowo ortopedycznym                                                      -o profilu internistyczno-kardiologicznym</t>
    </r>
  </si>
  <si>
    <r>
      <t xml:space="preserve">Przedmiot do wyboru:      </t>
    </r>
    <r>
      <rPr>
        <sz val="9"/>
        <rFont val="Tahoma"/>
        <family val="2"/>
      </rPr>
      <t xml:space="preserve">                                                -leczenie uzdrowiskowe SPA &amp; WELLNES                                                                   -odnowa biologiczna w sporcie                                                                                                       </t>
    </r>
  </si>
  <si>
    <r>
      <rPr>
        <b/>
        <sz val="9"/>
        <rFont val="Tahoma"/>
        <family val="2"/>
      </rPr>
      <t xml:space="preserve">Przedmiot do wyboru: </t>
    </r>
    <r>
      <rPr>
        <sz val="9"/>
        <rFont val="Tahoma"/>
        <family val="2"/>
      </rPr>
      <t>Sport osób niepełnosprawnych     - dyscypliny indywidualne                                                - dyscypliny zespołowe</t>
    </r>
  </si>
  <si>
    <r>
      <t xml:space="preserve">Przedmiot do wyboru:                             </t>
    </r>
    <r>
      <rPr>
        <sz val="9"/>
        <rFont val="Tahoma"/>
        <family val="2"/>
      </rPr>
      <t xml:space="preserve">                       - przygotowanie pracy magiterskiej,                                   - przygotowanie do egzaminu dyplomowego</t>
    </r>
  </si>
  <si>
    <r>
      <rPr>
        <b/>
        <sz val="9"/>
        <rFont val="Tahoma"/>
        <family val="2"/>
      </rPr>
      <t xml:space="preserve">Przedmiot do wyboru:                                                    - </t>
    </r>
    <r>
      <rPr>
        <sz val="9"/>
        <rFont val="Tahoma"/>
        <family val="2"/>
      </rPr>
      <t>metodologia badań,                                                         - metodologia badań biomedycznych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</si>
</sst>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Century Gothic"/>
      <family val="2"/>
    </font>
    <font>
      <b/>
      <sz val="9"/>
      <name val="Calibri"/>
      <family val="2"/>
    </font>
    <font>
      <sz val="9"/>
      <name val="Calibri"/>
      <family val="2"/>
    </font>
    <font>
      <sz val="7"/>
      <name val="Arial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i/>
      <sz val="20"/>
      <name val="Tahoma"/>
      <family val="2"/>
    </font>
    <font>
      <b/>
      <sz val="20"/>
      <name val="Arial Black"/>
      <family val="2"/>
    </font>
    <font>
      <sz val="20"/>
      <name val="Arial Black"/>
      <family val="2"/>
    </font>
    <font>
      <b/>
      <sz val="7"/>
      <name val="Arial"/>
      <family val="2"/>
    </font>
    <font>
      <b/>
      <sz val="11"/>
      <name val="Arial Black"/>
      <family val="2"/>
    </font>
    <font>
      <sz val="11"/>
      <name val="Times New Roman"/>
      <family val="1"/>
    </font>
    <font>
      <sz val="10"/>
      <name val="Tahoma"/>
      <family val="2"/>
    </font>
    <font>
      <b/>
      <sz val="22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30"/>
      <name val="Tahoma"/>
      <family val="2"/>
    </font>
    <font>
      <sz val="10"/>
      <color indexed="30"/>
      <name val="Arial"/>
      <family val="2"/>
    </font>
    <font>
      <sz val="9"/>
      <color indexed="30"/>
      <name val="Tahoma"/>
      <family val="2"/>
    </font>
    <font>
      <sz val="10"/>
      <color indexed="30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Tahoma"/>
      <family val="2"/>
    </font>
    <font>
      <sz val="10"/>
      <color rgb="FF0070C0"/>
      <name val="Arial"/>
      <family val="2"/>
    </font>
    <font>
      <sz val="9"/>
      <color rgb="FF0070C0"/>
      <name val="Tahoma"/>
      <family val="2"/>
    </font>
    <font>
      <sz val="10"/>
      <color rgb="FF0070C0"/>
      <name val="Tahoma"/>
      <family val="2"/>
    </font>
    <font>
      <b/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double"/>
    </border>
    <border>
      <left style="double"/>
      <right style="double"/>
      <top/>
      <bottom style="double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double"/>
    </border>
    <border>
      <left style="double"/>
      <right/>
      <top style="double"/>
      <bottom/>
    </border>
    <border>
      <left/>
      <right style="double"/>
      <top/>
      <bottom style="medium"/>
    </border>
    <border>
      <left style="double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/>
    </border>
    <border>
      <left style="double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/>
      <bottom style="double"/>
    </border>
    <border>
      <left style="thin"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27" borderId="1" applyNumberFormat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/>
    </xf>
    <xf numFmtId="0" fontId="33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/>
    </xf>
    <xf numFmtId="0" fontId="29" fillId="33" borderId="0" xfId="0" applyFont="1" applyFill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0" fontId="13" fillId="0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/>
    </xf>
    <xf numFmtId="0" fontId="10" fillId="36" borderId="27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3" fillId="36" borderId="30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1" fillId="36" borderId="0" xfId="0" applyFont="1" applyFill="1" applyAlignment="1">
      <alignment horizontal="left" vertical="center"/>
    </xf>
    <xf numFmtId="0" fontId="34" fillId="36" borderId="0" xfId="0" applyFont="1" applyFill="1" applyAlignment="1">
      <alignment horizontal="left" vertical="center"/>
    </xf>
    <xf numFmtId="0" fontId="33" fillId="36" borderId="0" xfId="0" applyFont="1" applyFill="1" applyBorder="1" applyAlignment="1" applyProtection="1">
      <alignment horizontal="left" vertical="center"/>
      <protection locked="0"/>
    </xf>
    <xf numFmtId="0" fontId="17" fillId="36" borderId="0" xfId="0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10" fillId="37" borderId="20" xfId="0" applyFont="1" applyFill="1" applyBorder="1" applyAlignment="1">
      <alignment horizontal="center" vertical="center" wrapText="1"/>
    </xf>
    <xf numFmtId="0" fontId="38" fillId="36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34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/>
    </xf>
    <xf numFmtId="0" fontId="21" fillId="36" borderId="32" xfId="0" applyFont="1" applyFill="1" applyBorder="1" applyAlignment="1">
      <alignment horizontal="center" wrapText="1"/>
    </xf>
    <xf numFmtId="0" fontId="0" fillId="36" borderId="37" xfId="0" applyFont="1" applyFill="1" applyBorder="1" applyAlignment="1">
      <alignment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36" borderId="20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46" fillId="36" borderId="32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0" fontId="27" fillId="37" borderId="41" xfId="0" applyFont="1" applyFill="1" applyBorder="1" applyAlignment="1">
      <alignment horizontal="center" vertical="center" wrapText="1"/>
    </xf>
    <xf numFmtId="0" fontId="38" fillId="37" borderId="20" xfId="0" applyFont="1" applyFill="1" applyBorder="1" applyAlignment="1">
      <alignment horizontal="center" vertical="center" wrapText="1"/>
    </xf>
    <xf numFmtId="0" fontId="38" fillId="37" borderId="32" xfId="0" applyFont="1" applyFill="1" applyBorder="1" applyAlignment="1">
      <alignment horizontal="center" vertical="center" wrapText="1"/>
    </xf>
    <xf numFmtId="0" fontId="38" fillId="37" borderId="33" xfId="0" applyFont="1" applyFill="1" applyBorder="1" applyAlignment="1">
      <alignment horizontal="center" vertical="center" wrapText="1"/>
    </xf>
    <xf numFmtId="0" fontId="38" fillId="37" borderId="24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37" borderId="42" xfId="0" applyFont="1" applyFill="1" applyBorder="1" applyAlignment="1">
      <alignment horizontal="center" vertical="center" wrapText="1"/>
    </xf>
    <xf numFmtId="0" fontId="46" fillId="37" borderId="32" xfId="0" applyFont="1" applyFill="1" applyBorder="1" applyAlignment="1">
      <alignment horizontal="center" vertical="center" wrapText="1"/>
    </xf>
    <xf numFmtId="0" fontId="27" fillId="36" borderId="42" xfId="0" applyFont="1" applyFill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3" fillId="0" borderId="48" xfId="0" applyFont="1" applyFill="1" applyBorder="1" applyAlignment="1">
      <alignment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6" fillId="36" borderId="36" xfId="0" applyFont="1" applyFill="1" applyBorder="1" applyAlignment="1">
      <alignment horizontal="left" vertical="center" wrapText="1"/>
    </xf>
    <xf numFmtId="0" fontId="46" fillId="37" borderId="33" xfId="0" applyFont="1" applyFill="1" applyBorder="1" applyAlignment="1">
      <alignment horizontal="left" vertical="center" wrapText="1"/>
    </xf>
    <xf numFmtId="0" fontId="46" fillId="36" borderId="33" xfId="0" applyFont="1" applyFill="1" applyBorder="1" applyAlignment="1">
      <alignment horizontal="left" vertical="center" wrapText="1"/>
    </xf>
    <xf numFmtId="0" fontId="46" fillId="36" borderId="38" xfId="0" applyFont="1" applyFill="1" applyBorder="1" applyAlignment="1">
      <alignment horizontal="left" vertical="center" wrapText="1"/>
    </xf>
    <xf numFmtId="0" fontId="46" fillId="36" borderId="39" xfId="0" applyFont="1" applyFill="1" applyBorder="1" applyAlignment="1">
      <alignment horizontal="left" vertical="center" wrapText="1"/>
    </xf>
    <xf numFmtId="0" fontId="46" fillId="36" borderId="40" xfId="0" applyFont="1" applyFill="1" applyBorder="1" applyAlignment="1">
      <alignment horizontal="left" vertical="center" wrapText="1"/>
    </xf>
    <xf numFmtId="0" fontId="38" fillId="36" borderId="50" xfId="0" applyFont="1" applyFill="1" applyBorder="1" applyAlignment="1">
      <alignment/>
    </xf>
    <xf numFmtId="0" fontId="44" fillId="36" borderId="38" xfId="0" applyFont="1" applyFill="1" applyBorder="1" applyAlignment="1">
      <alignment vertical="center" wrapText="1"/>
    </xf>
    <xf numFmtId="0" fontId="44" fillId="36" borderId="31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6" fillId="0" borderId="50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vertical="center" wrapText="1"/>
    </xf>
    <xf numFmtId="0" fontId="44" fillId="36" borderId="37" xfId="0" applyFont="1" applyFill="1" applyBorder="1" applyAlignment="1">
      <alignment horizontal="left" vertical="center" wrapText="1"/>
    </xf>
    <xf numFmtId="0" fontId="21" fillId="36" borderId="3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left" vertical="center" wrapText="1"/>
    </xf>
    <xf numFmtId="0" fontId="46" fillId="37" borderId="52" xfId="0" applyFont="1" applyFill="1" applyBorder="1" applyAlignment="1">
      <alignment horizontal="left" vertical="center" wrapText="1"/>
    </xf>
    <xf numFmtId="0" fontId="46" fillId="36" borderId="52" xfId="0" applyFont="1" applyFill="1" applyBorder="1" applyAlignment="1">
      <alignment horizontal="left" vertical="center" wrapText="1"/>
    </xf>
    <xf numFmtId="0" fontId="46" fillId="0" borderId="53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37" borderId="39" xfId="0" applyFont="1" applyFill="1" applyBorder="1" applyAlignment="1">
      <alignment horizontal="center" vertical="center" wrapText="1"/>
    </xf>
    <xf numFmtId="0" fontId="46" fillId="36" borderId="39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vertical="center" wrapText="1"/>
    </xf>
    <xf numFmtId="0" fontId="40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16" fillId="36" borderId="1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/>
    </xf>
    <xf numFmtId="0" fontId="93" fillId="33" borderId="56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3" fillId="33" borderId="0" xfId="0" applyFont="1" applyFill="1" applyAlignment="1">
      <alignment horizontal="left"/>
    </xf>
    <xf numFmtId="0" fontId="91" fillId="33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11" fillId="0" borderId="57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6" fillId="0" borderId="63" xfId="0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94" fillId="33" borderId="20" xfId="0" applyFont="1" applyFill="1" applyBorder="1" applyAlignment="1" applyProtection="1">
      <alignment horizontal="center" vertical="center"/>
      <protection locked="0"/>
    </xf>
    <xf numFmtId="0" fontId="94" fillId="33" borderId="20" xfId="0" applyFont="1" applyFill="1" applyBorder="1" applyAlignment="1" applyProtection="1">
      <alignment horizontal="center" vertical="center" wrapText="1"/>
      <protection locked="0"/>
    </xf>
    <xf numFmtId="0" fontId="95" fillId="37" borderId="20" xfId="0" applyFont="1" applyFill="1" applyBorder="1" applyAlignment="1">
      <alignment/>
    </xf>
    <xf numFmtId="0" fontId="94" fillId="0" borderId="20" xfId="0" applyFont="1" applyBorder="1" applyAlignment="1">
      <alignment horizontal="center" vertical="center"/>
    </xf>
    <xf numFmtId="0" fontId="94" fillId="33" borderId="20" xfId="0" applyFont="1" applyFill="1" applyBorder="1" applyAlignment="1">
      <alignment horizontal="center" vertical="center"/>
    </xf>
    <xf numFmtId="0" fontId="94" fillId="36" borderId="20" xfId="0" applyFont="1" applyFill="1" applyBorder="1" applyAlignment="1">
      <alignment horizontal="center" vertical="center"/>
    </xf>
    <xf numFmtId="0" fontId="94" fillId="33" borderId="25" xfId="0" applyFont="1" applyFill="1" applyBorder="1" applyAlignment="1">
      <alignment horizontal="center" vertical="center"/>
    </xf>
    <xf numFmtId="0" fontId="96" fillId="0" borderId="64" xfId="0" applyFont="1" applyFill="1" applyBorder="1" applyAlignment="1">
      <alignment horizontal="center" vertical="center" wrapText="1"/>
    </xf>
    <xf numFmtId="0" fontId="97" fillId="33" borderId="64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94" fillId="37" borderId="2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32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/>
    </xf>
    <xf numFmtId="0" fontId="98" fillId="0" borderId="64" xfId="0" applyFont="1" applyFill="1" applyBorder="1" applyAlignment="1">
      <alignment horizontal="center" vertical="center"/>
    </xf>
    <xf numFmtId="0" fontId="94" fillId="33" borderId="64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 wrapText="1"/>
      <protection locked="0"/>
    </xf>
    <xf numFmtId="0" fontId="16" fillId="37" borderId="20" xfId="0" applyFont="1" applyFill="1" applyBorder="1" applyAlignment="1" applyProtection="1">
      <alignment horizontal="center" vertical="center" wrapText="1"/>
      <protection locked="0"/>
    </xf>
    <xf numFmtId="0" fontId="16" fillId="33" borderId="20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left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8" fillId="33" borderId="6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4" fillId="36" borderId="33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4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30" xfId="0" applyFont="1" applyFill="1" applyBorder="1" applyAlignment="1" applyProtection="1">
      <alignment horizontal="center" vertical="center" wrapText="1"/>
      <protection locked="0"/>
    </xf>
    <xf numFmtId="0" fontId="99" fillId="0" borderId="64" xfId="0" applyFont="1" applyFill="1" applyBorder="1" applyAlignment="1">
      <alignment horizontal="center" vertical="center" wrapText="1"/>
    </xf>
    <xf numFmtId="0" fontId="98" fillId="33" borderId="65" xfId="0" applyFont="1" applyFill="1" applyBorder="1" applyAlignment="1">
      <alignment horizontal="center" vertical="center"/>
    </xf>
    <xf numFmtId="0" fontId="98" fillId="33" borderId="56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39" fillId="0" borderId="66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32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 applyProtection="1">
      <alignment horizontal="center" vertical="center" wrapText="1"/>
      <protection locked="0"/>
    </xf>
    <xf numFmtId="0" fontId="38" fillId="0" borderId="62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30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66"/>
  <sheetViews>
    <sheetView tabSelected="1" view="pageBreakPreview" zoomScale="80" zoomScaleNormal="80" zoomScaleSheetLayoutView="80" zoomScalePageLayoutView="75" workbookViewId="0" topLeftCell="A85">
      <selection activeCell="A9" sqref="A9"/>
    </sheetView>
  </sheetViews>
  <sheetFormatPr defaultColWidth="9.140625" defaultRowHeight="12.75"/>
  <cols>
    <col min="1" max="1" width="5.28125" style="14" customWidth="1"/>
    <col min="2" max="2" width="47.57421875" style="194" customWidth="1"/>
    <col min="3" max="3" width="10.7109375" style="20" customWidth="1"/>
    <col min="4" max="4" width="11.8515625" style="15" customWidth="1"/>
    <col min="5" max="5" width="10.28125" style="15" customWidth="1"/>
    <col min="6" max="6" width="11.140625" style="15" customWidth="1"/>
    <col min="7" max="7" width="8.00390625" style="17" customWidth="1"/>
    <col min="8" max="8" width="12.8515625" style="15" customWidth="1"/>
    <col min="9" max="9" width="7.140625" style="15" customWidth="1"/>
    <col min="10" max="10" width="7.421875" style="15" customWidth="1"/>
    <col min="11" max="11" width="8.7109375" style="15" customWidth="1"/>
    <col min="12" max="12" width="10.28125" style="15" customWidth="1"/>
    <col min="13" max="13" width="11.421875" style="15" customWidth="1"/>
    <col min="14" max="14" width="7.57421875" style="15" customWidth="1"/>
    <col min="15" max="15" width="6.421875" style="15" customWidth="1"/>
    <col min="16" max="16" width="10.57421875" style="3" customWidth="1"/>
    <col min="17" max="18" width="9.57421875" style="3" customWidth="1"/>
    <col min="19" max="19" width="15.421875" style="15" customWidth="1"/>
    <col min="20" max="20" width="16.28125" style="252" customWidth="1"/>
    <col min="21" max="21" width="9.140625" style="14" customWidth="1"/>
    <col min="22" max="22" width="2.421875" style="14" customWidth="1"/>
    <col min="23" max="23" width="4.140625" style="14" customWidth="1"/>
    <col min="24" max="25" width="9.140625" style="14" customWidth="1"/>
    <col min="26" max="26" width="146.7109375" style="14" customWidth="1"/>
    <col min="27" max="27" width="9.140625" style="14" customWidth="1"/>
    <col min="28" max="28" width="5.7109375" style="14" customWidth="1"/>
    <col min="29" max="16384" width="9.140625" style="14" customWidth="1"/>
  </cols>
  <sheetData>
    <row r="1" spans="1:18" ht="31.5" customHeight="1">
      <c r="A1" s="49"/>
      <c r="B1" s="62" t="s">
        <v>114</v>
      </c>
      <c r="C1" s="62"/>
      <c r="D1" s="62"/>
      <c r="E1" s="62"/>
      <c r="F1" s="62"/>
      <c r="G1" s="62"/>
      <c r="H1" s="62"/>
      <c r="I1" s="62"/>
      <c r="J1" s="62"/>
      <c r="K1" s="363"/>
      <c r="L1" s="363"/>
      <c r="M1" s="363"/>
      <c r="N1" s="363"/>
      <c r="O1" s="363"/>
      <c r="P1" s="363"/>
      <c r="Q1" s="363"/>
      <c r="R1" s="363"/>
    </row>
    <row r="2" spans="1:18" ht="25.5">
      <c r="A2" s="49"/>
      <c r="B2" s="62"/>
      <c r="C2" s="62"/>
      <c r="D2" s="62"/>
      <c r="E2" s="62"/>
      <c r="F2" s="62"/>
      <c r="G2" s="62"/>
      <c r="H2" s="62"/>
      <c r="I2" s="62"/>
      <c r="J2" s="62"/>
      <c r="K2" s="363"/>
      <c r="L2" s="363"/>
      <c r="M2" s="363"/>
      <c r="N2" s="363"/>
      <c r="O2" s="363"/>
      <c r="P2" s="363"/>
      <c r="Q2" s="363"/>
      <c r="R2" s="363"/>
    </row>
    <row r="3" spans="1:17" ht="25.5">
      <c r="A3" s="49"/>
      <c r="B3" s="50"/>
      <c r="C3" s="51"/>
      <c r="D3" s="51"/>
      <c r="E3" s="51"/>
      <c r="F3" s="51"/>
      <c r="G3" s="51"/>
      <c r="H3" s="62"/>
      <c r="I3" s="62"/>
      <c r="J3" s="62"/>
      <c r="K3" s="62"/>
      <c r="L3" s="62"/>
      <c r="M3" s="62"/>
      <c r="N3" s="62"/>
      <c r="O3" s="62"/>
      <c r="P3" s="51"/>
      <c r="Q3" s="51"/>
    </row>
    <row r="4" spans="1:17" ht="25.5">
      <c r="A4" s="49"/>
      <c r="B4" s="364" t="s">
        <v>64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62"/>
      <c r="P4" s="62"/>
      <c r="Q4" s="62"/>
    </row>
    <row r="5" spans="1:17" ht="25.5">
      <c r="A5" s="49"/>
      <c r="B5" s="364" t="s">
        <v>63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62"/>
      <c r="P5" s="62"/>
      <c r="Q5" s="62"/>
    </row>
    <row r="6" spans="1:17" ht="23.25" customHeight="1">
      <c r="A6" s="49"/>
      <c r="C6" s="51"/>
      <c r="D6" s="51"/>
      <c r="E6" s="51"/>
      <c r="F6" s="51"/>
      <c r="G6" s="51"/>
      <c r="H6" s="63"/>
      <c r="I6" s="63"/>
      <c r="J6" s="63"/>
      <c r="K6" s="63"/>
      <c r="L6" s="63"/>
      <c r="M6" s="63"/>
      <c r="N6" s="63"/>
      <c r="O6" s="63"/>
      <c r="P6" s="63"/>
      <c r="Q6" s="51"/>
    </row>
    <row r="7" spans="1:17" ht="27" customHeight="1">
      <c r="A7" s="62"/>
      <c r="B7" s="365" t="s">
        <v>104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62"/>
      <c r="P7" s="51"/>
      <c r="Q7" s="51"/>
    </row>
    <row r="8" spans="1:17" ht="25.5">
      <c r="A8" s="49"/>
      <c r="B8" s="364" t="s">
        <v>93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70"/>
      <c r="P8" s="71"/>
      <c r="Q8" s="71"/>
    </row>
    <row r="9" spans="1:17" ht="25.5">
      <c r="A9" s="49"/>
      <c r="B9" s="54" t="s">
        <v>88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71"/>
      <c r="N9" s="70"/>
      <c r="O9" s="70"/>
      <c r="P9" s="51"/>
      <c r="Q9" s="51"/>
    </row>
    <row r="10" spans="1:17" ht="25.5">
      <c r="A10" s="49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71"/>
      <c r="N10" s="70"/>
      <c r="O10" s="70"/>
      <c r="P10" s="51"/>
      <c r="Q10" s="51"/>
    </row>
    <row r="11" spans="1:17" ht="25.5">
      <c r="A11" s="49"/>
      <c r="B11" s="54" t="s">
        <v>112</v>
      </c>
      <c r="C11" s="54"/>
      <c r="D11" s="57">
        <f>SUM(D14:D18)</f>
        <v>3604</v>
      </c>
      <c r="E11" s="54"/>
      <c r="F11" s="54"/>
      <c r="G11" s="54"/>
      <c r="H11" s="54"/>
      <c r="I11" s="54"/>
      <c r="J11" s="54"/>
      <c r="K11" s="54"/>
      <c r="L11" s="54"/>
      <c r="N11" s="70"/>
      <c r="O11" s="70"/>
      <c r="P11" s="51"/>
      <c r="Q11" s="51"/>
    </row>
    <row r="12" spans="1:17" ht="25.5">
      <c r="A12" s="49"/>
      <c r="B12" s="54"/>
      <c r="C12" s="54"/>
      <c r="D12" s="57"/>
      <c r="E12" s="54"/>
      <c r="F12" s="54"/>
      <c r="G12" s="54"/>
      <c r="H12" s="54"/>
      <c r="I12" s="54"/>
      <c r="J12" s="54"/>
      <c r="K12" s="54"/>
      <c r="L12" s="54"/>
      <c r="M12" s="71"/>
      <c r="N12" s="70"/>
      <c r="O12" s="70"/>
      <c r="P12" s="51"/>
      <c r="Q12" s="51"/>
    </row>
    <row r="13" spans="1:17" ht="25.5">
      <c r="A13" s="49"/>
      <c r="B13" s="64" t="s">
        <v>65</v>
      </c>
      <c r="C13" s="64"/>
      <c r="D13" s="58"/>
      <c r="E13" s="64"/>
      <c r="F13" s="64"/>
      <c r="G13" s="64"/>
      <c r="H13" s="64"/>
      <c r="I13" s="64"/>
      <c r="J13" s="54"/>
      <c r="K13" s="54"/>
      <c r="L13" s="54"/>
      <c r="M13" s="71"/>
      <c r="N13" s="70"/>
      <c r="O13" s="70"/>
      <c r="P13" s="51"/>
      <c r="Q13" s="51"/>
    </row>
    <row r="14" spans="1:17" ht="25.5">
      <c r="A14" s="49"/>
      <c r="B14" s="65" t="s">
        <v>92</v>
      </c>
      <c r="C14" s="54"/>
      <c r="D14" s="57">
        <f>SUM(C52,C79)</f>
        <v>1559</v>
      </c>
      <c r="E14" s="54">
        <f>SUM(C52+C80)</f>
        <v>1564</v>
      </c>
      <c r="F14" s="54">
        <f>SUM(C52,C81)</f>
        <v>1579</v>
      </c>
      <c r="G14" s="54"/>
      <c r="H14" s="54"/>
      <c r="I14" s="54"/>
      <c r="J14" s="54"/>
      <c r="K14" s="54"/>
      <c r="L14" s="54"/>
      <c r="M14" s="71"/>
      <c r="N14" s="70"/>
      <c r="O14" s="70"/>
      <c r="P14" s="51"/>
      <c r="Q14" s="51"/>
    </row>
    <row r="15" spans="1:17" ht="25.5">
      <c r="A15" s="49"/>
      <c r="B15" s="65"/>
      <c r="C15" s="54"/>
      <c r="D15" s="57"/>
      <c r="E15" s="54"/>
      <c r="F15" s="54"/>
      <c r="G15" s="54"/>
      <c r="H15" s="54"/>
      <c r="I15" s="54"/>
      <c r="J15" s="54"/>
      <c r="K15" s="54"/>
      <c r="L15" s="54"/>
      <c r="M15" s="71"/>
      <c r="N15" s="70"/>
      <c r="O15" s="70"/>
      <c r="P15" s="51"/>
      <c r="Q15" s="51"/>
    </row>
    <row r="16" spans="1:27" s="106" customFormat="1" ht="21" customHeight="1">
      <c r="A16" s="101"/>
      <c r="B16" s="362" t="s">
        <v>91</v>
      </c>
      <c r="C16" s="362"/>
      <c r="D16" s="102">
        <f>SUM(C53,C82)</f>
        <v>1325</v>
      </c>
      <c r="E16" s="71">
        <f>SUM(C53,I79,O80)</f>
        <v>1320</v>
      </c>
      <c r="F16" s="102">
        <f>SUM(I24:I51,O25:O51,I60:I78,O60:O74,O77)</f>
        <v>1305</v>
      </c>
      <c r="G16" s="107" t="s">
        <v>113</v>
      </c>
      <c r="H16" s="107"/>
      <c r="J16" s="107"/>
      <c r="K16" s="107"/>
      <c r="L16" s="107"/>
      <c r="M16" s="108"/>
      <c r="N16" s="110"/>
      <c r="O16" s="109"/>
      <c r="Q16" s="103"/>
      <c r="R16" s="104"/>
      <c r="S16" s="105"/>
      <c r="T16" s="253"/>
      <c r="U16" s="105"/>
      <c r="V16" s="105"/>
      <c r="W16" s="105"/>
      <c r="X16" s="105"/>
      <c r="Y16" s="105"/>
      <c r="Z16" s="105"/>
      <c r="AA16" s="105"/>
    </row>
    <row r="17" spans="1:27" ht="21" customHeight="1">
      <c r="A17" s="49"/>
      <c r="B17" s="54"/>
      <c r="C17" s="54"/>
      <c r="D17" s="57"/>
      <c r="E17" s="54"/>
      <c r="F17" s="54"/>
      <c r="G17" s="54"/>
      <c r="H17" s="54"/>
      <c r="I17" s="54"/>
      <c r="J17" s="54"/>
      <c r="K17" s="52"/>
      <c r="L17" s="52"/>
      <c r="M17" s="52"/>
      <c r="N17" s="52"/>
      <c r="O17" s="52"/>
      <c r="P17" s="52"/>
      <c r="Q17" s="52"/>
      <c r="R17" s="38"/>
      <c r="S17" s="19"/>
      <c r="T17" s="254"/>
      <c r="U17" s="19"/>
      <c r="V17" s="19"/>
      <c r="W17" s="19"/>
      <c r="X17" s="19"/>
      <c r="Y17" s="19"/>
      <c r="Z17" s="19"/>
      <c r="AA17" s="19"/>
    </row>
    <row r="18" spans="1:28" ht="24" customHeight="1">
      <c r="A18" s="53"/>
      <c r="B18" s="54" t="s">
        <v>103</v>
      </c>
      <c r="C18" s="54"/>
      <c r="D18" s="57">
        <f>SUM(C54,C83)</f>
        <v>720</v>
      </c>
      <c r="E18" s="54"/>
      <c r="F18" s="54"/>
      <c r="I18" s="107"/>
      <c r="O18" s="55"/>
      <c r="P18" s="211"/>
      <c r="Q18" s="55"/>
      <c r="R18" s="39"/>
      <c r="S18" s="32"/>
      <c r="T18" s="255"/>
      <c r="U18" s="32"/>
      <c r="V18" s="32"/>
      <c r="W18" s="32"/>
      <c r="X18" s="16"/>
      <c r="Y18" s="16"/>
      <c r="Z18" s="16"/>
      <c r="AA18" s="33"/>
      <c r="AB18" s="16"/>
    </row>
    <row r="19" spans="1:28" ht="25.5" customHeight="1">
      <c r="A19" s="53"/>
      <c r="B19" s="54"/>
      <c r="C19" s="54"/>
      <c r="D19" s="57"/>
      <c r="E19" s="54"/>
      <c r="F19" s="54"/>
      <c r="G19" s="54"/>
      <c r="H19" s="54"/>
      <c r="J19" s="54"/>
      <c r="K19" s="54"/>
      <c r="L19" s="54"/>
      <c r="M19" s="53"/>
      <c r="N19" s="53"/>
      <c r="O19" s="55"/>
      <c r="P19" s="55"/>
      <c r="Q19" s="55"/>
      <c r="R19" s="39"/>
      <c r="S19" s="32"/>
      <c r="T19" s="255"/>
      <c r="U19" s="32"/>
      <c r="V19" s="32"/>
      <c r="W19" s="32"/>
      <c r="X19" s="16"/>
      <c r="Y19" s="16"/>
      <c r="Z19" s="16"/>
      <c r="AA19" s="33"/>
      <c r="AB19" s="16"/>
    </row>
    <row r="20" spans="1:27" ht="24.75" customHeight="1">
      <c r="A20" s="53"/>
      <c r="B20" s="54" t="s">
        <v>89</v>
      </c>
      <c r="C20" s="51"/>
      <c r="D20" s="72">
        <f>SUM(J52,P52,P79,J79)</f>
        <v>120</v>
      </c>
      <c r="E20" s="51"/>
      <c r="F20" s="51"/>
      <c r="G20" s="54"/>
      <c r="H20" s="54"/>
      <c r="I20" s="54" t="s">
        <v>107</v>
      </c>
      <c r="O20" s="56"/>
      <c r="P20" s="56"/>
      <c r="Q20" s="56"/>
      <c r="R20" s="40"/>
      <c r="S20" s="34"/>
      <c r="T20" s="256"/>
      <c r="U20" s="34"/>
      <c r="V20" s="34"/>
      <c r="W20" s="34"/>
      <c r="X20" s="322"/>
      <c r="Y20" s="322"/>
      <c r="Z20" s="322"/>
      <c r="AA20" s="322"/>
    </row>
    <row r="21" spans="2:27" ht="24" customHeight="1">
      <c r="B21" s="195"/>
      <c r="C21" s="36"/>
      <c r="D21" s="36"/>
      <c r="E21" s="36"/>
      <c r="F21" s="36"/>
      <c r="G21" s="36"/>
      <c r="H21" s="36"/>
      <c r="I21" s="36"/>
      <c r="J21" s="14"/>
      <c r="K21" s="357" t="s">
        <v>108</v>
      </c>
      <c r="L21" s="358"/>
      <c r="M21" s="358"/>
      <c r="N21" s="358"/>
      <c r="O21" s="358"/>
      <c r="P21" s="358"/>
      <c r="Q21" s="36"/>
      <c r="R21" s="41"/>
      <c r="S21" s="34"/>
      <c r="T21" s="256"/>
      <c r="U21" s="34"/>
      <c r="V21" s="34"/>
      <c r="W21" s="34"/>
      <c r="X21" s="28"/>
      <c r="Y21" s="28"/>
      <c r="Z21" s="28"/>
      <c r="AA21" s="28"/>
    </row>
    <row r="22" spans="1:27" ht="24.75" customHeight="1" thickBot="1">
      <c r="A22" s="345" t="s">
        <v>115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5"/>
      <c r="T22" s="257"/>
      <c r="U22" s="35"/>
      <c r="V22" s="35"/>
      <c r="W22" s="35"/>
      <c r="X22" s="322"/>
      <c r="Y22" s="322"/>
      <c r="Z22" s="322"/>
      <c r="AA22" s="322"/>
    </row>
    <row r="23" spans="1:27" ht="25.5" customHeight="1" thickBot="1" thickTop="1">
      <c r="A23" s="354" t="s">
        <v>0</v>
      </c>
      <c r="B23" s="331" t="s">
        <v>1</v>
      </c>
      <c r="C23" s="334" t="s">
        <v>96</v>
      </c>
      <c r="D23" s="366" t="s">
        <v>11</v>
      </c>
      <c r="E23" s="366"/>
      <c r="F23" s="366"/>
      <c r="G23" s="366"/>
      <c r="H23" s="366"/>
      <c r="I23" s="366"/>
      <c r="J23" s="138"/>
      <c r="K23" s="359" t="s">
        <v>12</v>
      </c>
      <c r="L23" s="360"/>
      <c r="M23" s="360"/>
      <c r="N23" s="360"/>
      <c r="O23" s="361"/>
      <c r="P23" s="138"/>
      <c r="Q23" s="326" t="s">
        <v>16</v>
      </c>
      <c r="R23" s="327"/>
      <c r="S23" s="328" t="s">
        <v>8</v>
      </c>
      <c r="T23" s="328"/>
      <c r="U23" s="27"/>
      <c r="V23" s="332"/>
      <c r="W23" s="332"/>
      <c r="X23" s="29"/>
      <c r="Y23" s="332"/>
      <c r="Z23" s="332"/>
      <c r="AA23" s="29"/>
    </row>
    <row r="24" spans="1:27" ht="30.75" customHeight="1" thickBot="1" thickTop="1">
      <c r="A24" s="355"/>
      <c r="B24" s="331"/>
      <c r="C24" s="335"/>
      <c r="D24" s="139" t="s">
        <v>10</v>
      </c>
      <c r="E24" s="140" t="s">
        <v>13</v>
      </c>
      <c r="F24" s="140" t="s">
        <v>14</v>
      </c>
      <c r="G24" s="140" t="s">
        <v>15</v>
      </c>
      <c r="H24" s="140" t="s">
        <v>20</v>
      </c>
      <c r="I24" s="139" t="s">
        <v>22</v>
      </c>
      <c r="J24" s="141" t="s">
        <v>8</v>
      </c>
      <c r="K24" s="139" t="s">
        <v>10</v>
      </c>
      <c r="L24" s="140" t="s">
        <v>13</v>
      </c>
      <c r="M24" s="140" t="s">
        <v>14</v>
      </c>
      <c r="N24" s="140" t="s">
        <v>15</v>
      </c>
      <c r="O24" s="139" t="s">
        <v>22</v>
      </c>
      <c r="P24" s="141" t="s">
        <v>8</v>
      </c>
      <c r="Q24" s="142" t="s">
        <v>18</v>
      </c>
      <c r="R24" s="234" t="s">
        <v>19</v>
      </c>
      <c r="S24" s="300" t="s">
        <v>124</v>
      </c>
      <c r="T24" s="281" t="s">
        <v>102</v>
      </c>
      <c r="U24" s="27"/>
      <c r="V24" s="30"/>
      <c r="W24" s="31"/>
      <c r="X24" s="31"/>
      <c r="Y24" s="325"/>
      <c r="Z24" s="325"/>
      <c r="AA24" s="31"/>
    </row>
    <row r="25" spans="1:27" ht="18" customHeight="1" thickTop="1">
      <c r="A25" s="143" t="s">
        <v>68</v>
      </c>
      <c r="B25" s="222" t="s">
        <v>24</v>
      </c>
      <c r="C25" s="227">
        <f>SUM(D25:G25,K25:N25)</f>
        <v>25</v>
      </c>
      <c r="D25" s="148">
        <v>10</v>
      </c>
      <c r="E25" s="144">
        <v>10</v>
      </c>
      <c r="F25" s="144">
        <v>5</v>
      </c>
      <c r="G25" s="144"/>
      <c r="H25" s="145"/>
      <c r="I25" s="146">
        <v>5</v>
      </c>
      <c r="J25" s="147">
        <v>1</v>
      </c>
      <c r="K25" s="148"/>
      <c r="L25" s="144"/>
      <c r="M25" s="144"/>
      <c r="N25" s="144"/>
      <c r="O25" s="146"/>
      <c r="P25" s="147"/>
      <c r="Q25" s="123" t="s">
        <v>21</v>
      </c>
      <c r="R25" s="235" t="s">
        <v>9</v>
      </c>
      <c r="S25" s="301">
        <v>0.5</v>
      </c>
      <c r="T25" s="273">
        <v>1</v>
      </c>
      <c r="U25" s="27"/>
      <c r="V25" s="30" t="s">
        <v>62</v>
      </c>
      <c r="W25" s="31"/>
      <c r="X25" s="31"/>
      <c r="Y25" s="28"/>
      <c r="Z25" s="28"/>
      <c r="AA25" s="31"/>
    </row>
    <row r="26" spans="1:27" ht="18.75" customHeight="1">
      <c r="A26" s="143" t="s">
        <v>69</v>
      </c>
      <c r="B26" s="223" t="s">
        <v>25</v>
      </c>
      <c r="C26" s="228">
        <f aca="true" t="shared" si="0" ref="C26:C51">SUM(D26:G26,K26:N26)</f>
        <v>30</v>
      </c>
      <c r="D26" s="153"/>
      <c r="E26" s="149"/>
      <c r="F26" s="149"/>
      <c r="G26" s="149"/>
      <c r="H26" s="150"/>
      <c r="I26" s="151"/>
      <c r="J26" s="152"/>
      <c r="K26" s="153">
        <v>15</v>
      </c>
      <c r="L26" s="149">
        <v>15</v>
      </c>
      <c r="M26" s="149"/>
      <c r="N26" s="149"/>
      <c r="O26" s="154">
        <v>30</v>
      </c>
      <c r="P26" s="152">
        <v>2</v>
      </c>
      <c r="Q26" s="124" t="s">
        <v>9</v>
      </c>
      <c r="R26" s="236" t="s">
        <v>21</v>
      </c>
      <c r="S26" s="218">
        <v>1</v>
      </c>
      <c r="T26" s="273">
        <v>2</v>
      </c>
      <c r="U26" s="27"/>
      <c r="V26" s="30"/>
      <c r="W26" s="31"/>
      <c r="X26" s="31"/>
      <c r="Y26" s="322"/>
      <c r="Z26" s="322"/>
      <c r="AA26" s="31"/>
    </row>
    <row r="27" spans="1:27" ht="18" customHeight="1">
      <c r="A27" s="143" t="s">
        <v>70</v>
      </c>
      <c r="B27" s="223" t="s">
        <v>26</v>
      </c>
      <c r="C27" s="228">
        <f t="shared" si="0"/>
        <v>60</v>
      </c>
      <c r="D27" s="153"/>
      <c r="E27" s="149"/>
      <c r="F27" s="149"/>
      <c r="G27" s="149"/>
      <c r="H27" s="150"/>
      <c r="I27" s="151"/>
      <c r="J27" s="152"/>
      <c r="K27" s="153">
        <v>15</v>
      </c>
      <c r="L27" s="149">
        <v>30</v>
      </c>
      <c r="M27" s="149">
        <v>15</v>
      </c>
      <c r="N27" s="149"/>
      <c r="O27" s="154">
        <v>30</v>
      </c>
      <c r="P27" s="152">
        <v>3</v>
      </c>
      <c r="Q27" s="124" t="s">
        <v>9</v>
      </c>
      <c r="R27" s="236" t="s">
        <v>17</v>
      </c>
      <c r="S27" s="218">
        <v>2</v>
      </c>
      <c r="T27" s="273">
        <v>3</v>
      </c>
      <c r="U27" s="27"/>
      <c r="V27" s="30"/>
      <c r="W27" s="31"/>
      <c r="X27" s="31"/>
      <c r="Y27" s="325"/>
      <c r="Z27" s="325"/>
      <c r="AA27" s="31"/>
    </row>
    <row r="28" spans="1:27" ht="17.25" customHeight="1">
      <c r="A28" s="143" t="s">
        <v>71</v>
      </c>
      <c r="B28" s="223" t="s">
        <v>27</v>
      </c>
      <c r="C28" s="228">
        <f t="shared" si="0"/>
        <v>45</v>
      </c>
      <c r="D28" s="153"/>
      <c r="E28" s="149"/>
      <c r="F28" s="149"/>
      <c r="G28" s="149"/>
      <c r="H28" s="150"/>
      <c r="I28" s="154"/>
      <c r="J28" s="152"/>
      <c r="K28" s="153">
        <v>15</v>
      </c>
      <c r="L28" s="149">
        <v>30</v>
      </c>
      <c r="M28" s="149"/>
      <c r="N28" s="149"/>
      <c r="O28" s="154">
        <v>15</v>
      </c>
      <c r="P28" s="152">
        <v>2</v>
      </c>
      <c r="Q28" s="124" t="s">
        <v>9</v>
      </c>
      <c r="R28" s="236" t="s">
        <v>17</v>
      </c>
      <c r="S28" s="218">
        <v>1.5</v>
      </c>
      <c r="T28" s="273">
        <v>2</v>
      </c>
      <c r="U28" s="27"/>
      <c r="V28" s="30"/>
      <c r="W28" s="31"/>
      <c r="X28" s="31"/>
      <c r="Y28" s="31"/>
      <c r="Z28" s="31"/>
      <c r="AA28" s="31"/>
    </row>
    <row r="29" spans="1:27" ht="17.25" customHeight="1">
      <c r="A29" s="143" t="s">
        <v>72</v>
      </c>
      <c r="B29" s="223" t="s">
        <v>28</v>
      </c>
      <c r="C29" s="228">
        <f t="shared" si="0"/>
        <v>50</v>
      </c>
      <c r="D29" s="153"/>
      <c r="E29" s="149"/>
      <c r="F29" s="149"/>
      <c r="G29" s="149"/>
      <c r="H29" s="150"/>
      <c r="I29" s="151"/>
      <c r="J29" s="152"/>
      <c r="K29" s="153">
        <v>20</v>
      </c>
      <c r="L29" s="149">
        <v>30</v>
      </c>
      <c r="M29" s="149"/>
      <c r="N29" s="149"/>
      <c r="O29" s="151">
        <v>10</v>
      </c>
      <c r="P29" s="152">
        <v>2</v>
      </c>
      <c r="Q29" s="124" t="s">
        <v>9</v>
      </c>
      <c r="R29" s="236" t="s">
        <v>17</v>
      </c>
      <c r="S29" s="218">
        <v>1.5</v>
      </c>
      <c r="T29" s="273">
        <v>2</v>
      </c>
      <c r="U29" s="27"/>
      <c r="V29" s="30"/>
      <c r="W29" s="31"/>
      <c r="X29" s="31"/>
      <c r="Y29" s="325"/>
      <c r="Z29" s="325"/>
      <c r="AA29" s="31"/>
    </row>
    <row r="30" spans="1:27" ht="18" customHeight="1">
      <c r="A30" s="143" t="s">
        <v>73</v>
      </c>
      <c r="B30" s="223" t="s">
        <v>29</v>
      </c>
      <c r="C30" s="228">
        <f>SUM(D30:F30,K30:M30)</f>
        <v>125</v>
      </c>
      <c r="D30" s="153">
        <v>10</v>
      </c>
      <c r="E30" s="149">
        <v>10</v>
      </c>
      <c r="F30" s="149">
        <v>45</v>
      </c>
      <c r="G30" s="149"/>
      <c r="H30" s="150"/>
      <c r="I30" s="151">
        <v>25</v>
      </c>
      <c r="J30" s="152"/>
      <c r="K30" s="153">
        <v>15</v>
      </c>
      <c r="L30" s="149"/>
      <c r="M30" s="149">
        <v>45</v>
      </c>
      <c r="N30" s="149"/>
      <c r="O30" s="154">
        <v>30</v>
      </c>
      <c r="P30" s="152">
        <v>6</v>
      </c>
      <c r="Q30" s="124"/>
      <c r="R30" s="236" t="s">
        <v>3</v>
      </c>
      <c r="S30" s="218">
        <v>4</v>
      </c>
      <c r="T30" s="273">
        <v>6</v>
      </c>
      <c r="U30" s="27"/>
      <c r="V30" s="30"/>
      <c r="W30" s="31"/>
      <c r="X30" s="31"/>
      <c r="Y30" s="31"/>
      <c r="Z30" s="31"/>
      <c r="AA30" s="31"/>
    </row>
    <row r="31" spans="1:232" s="22" customFormat="1" ht="18" customHeight="1">
      <c r="A31" s="143" t="s">
        <v>74</v>
      </c>
      <c r="B31" s="223" t="s">
        <v>30</v>
      </c>
      <c r="C31" s="228">
        <f t="shared" si="0"/>
        <v>60</v>
      </c>
      <c r="D31" s="153">
        <v>15</v>
      </c>
      <c r="E31" s="149"/>
      <c r="F31" s="155"/>
      <c r="G31" s="149">
        <v>15</v>
      </c>
      <c r="H31" s="150"/>
      <c r="I31" s="151">
        <v>15</v>
      </c>
      <c r="J31" s="152"/>
      <c r="K31" s="153">
        <v>15</v>
      </c>
      <c r="L31" s="149"/>
      <c r="M31" s="149"/>
      <c r="N31" s="149">
        <v>15</v>
      </c>
      <c r="O31" s="156">
        <v>30</v>
      </c>
      <c r="P31" s="157">
        <v>3.5</v>
      </c>
      <c r="Q31" s="124"/>
      <c r="R31" s="236" t="s">
        <v>2</v>
      </c>
      <c r="S31" s="302">
        <v>2.5</v>
      </c>
      <c r="T31" s="274">
        <v>3.5</v>
      </c>
      <c r="U31" s="27"/>
      <c r="V31" s="30"/>
      <c r="W31" s="31"/>
      <c r="X31" s="31"/>
      <c r="Y31" s="325"/>
      <c r="Z31" s="325"/>
      <c r="AA31" s="3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</row>
    <row r="32" spans="1:232" s="25" customFormat="1" ht="17.25" customHeight="1">
      <c r="A32" s="143" t="s">
        <v>75</v>
      </c>
      <c r="B32" s="223" t="s">
        <v>100</v>
      </c>
      <c r="C32" s="228">
        <f t="shared" si="0"/>
        <v>40</v>
      </c>
      <c r="D32" s="153">
        <v>10</v>
      </c>
      <c r="E32" s="149"/>
      <c r="F32" s="149"/>
      <c r="G32" s="149">
        <v>15</v>
      </c>
      <c r="H32" s="150"/>
      <c r="I32" s="151">
        <v>5</v>
      </c>
      <c r="J32" s="152"/>
      <c r="K32" s="153"/>
      <c r="L32" s="149"/>
      <c r="M32" s="149"/>
      <c r="N32" s="149">
        <v>15</v>
      </c>
      <c r="O32" s="151">
        <v>15</v>
      </c>
      <c r="P32" s="152">
        <v>2</v>
      </c>
      <c r="Q32" s="124"/>
      <c r="R32" s="236" t="s">
        <v>23</v>
      </c>
      <c r="S32" s="303">
        <v>1</v>
      </c>
      <c r="T32" s="275">
        <v>2</v>
      </c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22" customFormat="1" ht="20.25" customHeight="1">
      <c r="A33" s="158" t="s">
        <v>76</v>
      </c>
      <c r="B33" s="224" t="s">
        <v>31</v>
      </c>
      <c r="C33" s="229">
        <f t="shared" si="0"/>
        <v>0</v>
      </c>
      <c r="D33" s="162"/>
      <c r="E33" s="159"/>
      <c r="F33" s="159"/>
      <c r="G33" s="159"/>
      <c r="H33" s="159"/>
      <c r="I33" s="160"/>
      <c r="J33" s="161"/>
      <c r="K33" s="162"/>
      <c r="L33" s="159"/>
      <c r="M33" s="159"/>
      <c r="N33" s="159"/>
      <c r="O33" s="160"/>
      <c r="P33" s="161"/>
      <c r="Q33" s="295" t="s">
        <v>117</v>
      </c>
      <c r="R33" s="296"/>
      <c r="S33" s="304"/>
      <c r="T33" s="276"/>
      <c r="U33" s="15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</row>
    <row r="34" spans="1:232" s="22" customFormat="1" ht="26.25" customHeight="1">
      <c r="A34" s="163" t="s">
        <v>125</v>
      </c>
      <c r="B34" s="223" t="s">
        <v>32</v>
      </c>
      <c r="C34" s="228">
        <f t="shared" si="0"/>
        <v>25</v>
      </c>
      <c r="D34" s="153">
        <v>5</v>
      </c>
      <c r="E34" s="149">
        <v>5</v>
      </c>
      <c r="F34" s="149">
        <v>15</v>
      </c>
      <c r="G34" s="149"/>
      <c r="H34" s="150"/>
      <c r="I34" s="151">
        <v>5</v>
      </c>
      <c r="J34" s="152">
        <v>1</v>
      </c>
      <c r="K34" s="153"/>
      <c r="L34" s="149"/>
      <c r="M34" s="149"/>
      <c r="N34" s="149"/>
      <c r="O34" s="151"/>
      <c r="P34" s="219"/>
      <c r="Q34" s="217" t="s">
        <v>118</v>
      </c>
      <c r="R34" s="336" t="s">
        <v>9</v>
      </c>
      <c r="S34" s="305">
        <v>0.5</v>
      </c>
      <c r="T34" s="277">
        <v>1</v>
      </c>
      <c r="U34" s="15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</row>
    <row r="35" spans="1:21" ht="20.25" customHeight="1">
      <c r="A35" s="163" t="s">
        <v>126</v>
      </c>
      <c r="B35" s="223" t="s">
        <v>33</v>
      </c>
      <c r="C35" s="228">
        <f t="shared" si="0"/>
        <v>30</v>
      </c>
      <c r="D35" s="153">
        <v>5</v>
      </c>
      <c r="E35" s="149">
        <v>5</v>
      </c>
      <c r="F35" s="149">
        <v>20</v>
      </c>
      <c r="G35" s="149"/>
      <c r="H35" s="150"/>
      <c r="I35" s="151">
        <v>30</v>
      </c>
      <c r="J35" s="152">
        <v>2</v>
      </c>
      <c r="K35" s="153"/>
      <c r="L35" s="149"/>
      <c r="M35" s="149"/>
      <c r="N35" s="149"/>
      <c r="O35" s="151"/>
      <c r="P35" s="216"/>
      <c r="Q35" s="218" t="s">
        <v>3</v>
      </c>
      <c r="R35" s="336"/>
      <c r="S35" s="305">
        <v>1</v>
      </c>
      <c r="T35" s="277">
        <v>2</v>
      </c>
      <c r="U35" s="15"/>
    </row>
    <row r="36" spans="1:232" s="22" customFormat="1" ht="21" customHeight="1">
      <c r="A36" s="163" t="s">
        <v>127</v>
      </c>
      <c r="B36" s="223" t="s">
        <v>34</v>
      </c>
      <c r="C36" s="228">
        <f t="shared" si="0"/>
        <v>25</v>
      </c>
      <c r="D36" s="153">
        <v>5</v>
      </c>
      <c r="E36" s="149">
        <v>5</v>
      </c>
      <c r="F36" s="149">
        <v>15</v>
      </c>
      <c r="G36" s="149"/>
      <c r="H36" s="150"/>
      <c r="I36" s="151">
        <v>5</v>
      </c>
      <c r="J36" s="152">
        <v>1</v>
      </c>
      <c r="K36" s="153"/>
      <c r="L36" s="149"/>
      <c r="M36" s="149"/>
      <c r="N36" s="149"/>
      <c r="O36" s="154"/>
      <c r="P36" s="216"/>
      <c r="Q36" s="218" t="s">
        <v>3</v>
      </c>
      <c r="R36" s="336"/>
      <c r="S36" s="305">
        <v>0.5</v>
      </c>
      <c r="T36" s="277">
        <v>1</v>
      </c>
      <c r="U36" s="15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</row>
    <row r="37" spans="1:232" s="23" customFormat="1" ht="27.75" customHeight="1">
      <c r="A37" s="164">
        <v>10</v>
      </c>
      <c r="B37" s="224" t="s">
        <v>45</v>
      </c>
      <c r="C37" s="229">
        <f t="shared" si="0"/>
        <v>0</v>
      </c>
      <c r="D37" s="162"/>
      <c r="E37" s="159"/>
      <c r="F37" s="159"/>
      <c r="G37" s="159"/>
      <c r="H37" s="159"/>
      <c r="I37" s="160"/>
      <c r="J37" s="161"/>
      <c r="K37" s="162"/>
      <c r="L37" s="159"/>
      <c r="M37" s="159"/>
      <c r="N37" s="159"/>
      <c r="O37" s="165"/>
      <c r="P37" s="161"/>
      <c r="Q37" s="350" t="s">
        <v>35</v>
      </c>
      <c r="R37" s="351"/>
      <c r="S37" s="306"/>
      <c r="T37" s="276"/>
      <c r="U37" s="15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</row>
    <row r="38" spans="1:21" ht="27" customHeight="1">
      <c r="A38" s="163" t="s">
        <v>128</v>
      </c>
      <c r="B38" s="223" t="s">
        <v>36</v>
      </c>
      <c r="C38" s="228">
        <f t="shared" si="0"/>
        <v>75</v>
      </c>
      <c r="D38" s="153">
        <v>15</v>
      </c>
      <c r="E38" s="149"/>
      <c r="F38" s="149">
        <v>30</v>
      </c>
      <c r="G38" s="149">
        <v>30</v>
      </c>
      <c r="H38" s="150"/>
      <c r="I38" s="151">
        <v>30</v>
      </c>
      <c r="J38" s="152">
        <v>3.5</v>
      </c>
      <c r="K38" s="153"/>
      <c r="L38" s="149"/>
      <c r="M38" s="149"/>
      <c r="N38" s="149"/>
      <c r="O38" s="154"/>
      <c r="P38" s="152"/>
      <c r="Q38" s="124" t="s">
        <v>3</v>
      </c>
      <c r="R38" s="236"/>
      <c r="S38" s="305">
        <v>2.5</v>
      </c>
      <c r="T38" s="278">
        <v>3.5</v>
      </c>
      <c r="U38" s="15"/>
    </row>
    <row r="39" spans="1:21" ht="28.5" customHeight="1">
      <c r="A39" s="163" t="s">
        <v>129</v>
      </c>
      <c r="B39" s="223" t="s">
        <v>46</v>
      </c>
      <c r="C39" s="228">
        <f t="shared" si="0"/>
        <v>75</v>
      </c>
      <c r="D39" s="153"/>
      <c r="E39" s="149"/>
      <c r="F39" s="149"/>
      <c r="G39" s="149"/>
      <c r="H39" s="150"/>
      <c r="I39" s="151"/>
      <c r="J39" s="152"/>
      <c r="K39" s="153">
        <v>15</v>
      </c>
      <c r="L39" s="149"/>
      <c r="M39" s="149">
        <v>30</v>
      </c>
      <c r="N39" s="149">
        <v>30</v>
      </c>
      <c r="O39" s="154">
        <v>30</v>
      </c>
      <c r="P39" s="152">
        <v>3.5</v>
      </c>
      <c r="Q39" s="124"/>
      <c r="R39" s="236" t="s">
        <v>3</v>
      </c>
      <c r="S39" s="305">
        <v>2.5</v>
      </c>
      <c r="T39" s="278">
        <v>3.5</v>
      </c>
      <c r="U39" s="15"/>
    </row>
    <row r="40" spans="1:21" ht="17.25" customHeight="1">
      <c r="A40" s="163" t="s">
        <v>77</v>
      </c>
      <c r="B40" s="223" t="s">
        <v>37</v>
      </c>
      <c r="C40" s="228">
        <f t="shared" si="0"/>
        <v>40</v>
      </c>
      <c r="D40" s="153"/>
      <c r="E40" s="149"/>
      <c r="F40" s="149"/>
      <c r="G40" s="149"/>
      <c r="H40" s="150"/>
      <c r="I40" s="151"/>
      <c r="J40" s="152"/>
      <c r="K40" s="153">
        <v>10</v>
      </c>
      <c r="L40" s="149">
        <v>30</v>
      </c>
      <c r="M40" s="149"/>
      <c r="N40" s="149"/>
      <c r="O40" s="154">
        <v>20</v>
      </c>
      <c r="P40" s="152">
        <v>2</v>
      </c>
      <c r="Q40" s="124"/>
      <c r="R40" s="236" t="s">
        <v>23</v>
      </c>
      <c r="S40" s="305">
        <v>1.5</v>
      </c>
      <c r="T40" s="278">
        <v>2</v>
      </c>
      <c r="U40" s="15"/>
    </row>
    <row r="41" spans="1:21" ht="16.5" customHeight="1">
      <c r="A41" s="163" t="s">
        <v>78</v>
      </c>
      <c r="B41" s="223" t="s">
        <v>38</v>
      </c>
      <c r="C41" s="228">
        <f t="shared" si="0"/>
        <v>45</v>
      </c>
      <c r="D41" s="153"/>
      <c r="E41" s="149"/>
      <c r="F41" s="149"/>
      <c r="G41" s="149"/>
      <c r="H41" s="150"/>
      <c r="I41" s="151"/>
      <c r="J41" s="152"/>
      <c r="K41" s="153">
        <v>30</v>
      </c>
      <c r="L41" s="149">
        <v>15</v>
      </c>
      <c r="M41" s="149"/>
      <c r="N41" s="149"/>
      <c r="O41" s="154">
        <v>15</v>
      </c>
      <c r="P41" s="152">
        <v>2</v>
      </c>
      <c r="Q41" s="124"/>
      <c r="R41" s="236" t="s">
        <v>23</v>
      </c>
      <c r="S41" s="305">
        <v>1.5</v>
      </c>
      <c r="T41" s="278">
        <v>2</v>
      </c>
      <c r="U41" s="15"/>
    </row>
    <row r="42" spans="1:21" ht="16.5" customHeight="1">
      <c r="A42" s="163" t="s">
        <v>79</v>
      </c>
      <c r="B42" s="223" t="s">
        <v>39</v>
      </c>
      <c r="C42" s="228">
        <f t="shared" si="0"/>
        <v>60</v>
      </c>
      <c r="D42" s="153">
        <v>15</v>
      </c>
      <c r="E42" s="149">
        <v>15</v>
      </c>
      <c r="F42" s="149"/>
      <c r="G42" s="149"/>
      <c r="H42" s="150"/>
      <c r="I42" s="151">
        <v>15</v>
      </c>
      <c r="J42" s="152"/>
      <c r="K42" s="153">
        <v>15</v>
      </c>
      <c r="L42" s="149">
        <v>15</v>
      </c>
      <c r="M42" s="149"/>
      <c r="N42" s="149"/>
      <c r="O42" s="154">
        <v>0</v>
      </c>
      <c r="P42" s="152">
        <v>2.5</v>
      </c>
      <c r="Q42" s="124"/>
      <c r="R42" s="236" t="s">
        <v>2</v>
      </c>
      <c r="S42" s="305">
        <v>2</v>
      </c>
      <c r="T42" s="278">
        <v>2.5</v>
      </c>
      <c r="U42" s="15"/>
    </row>
    <row r="43" spans="1:20" s="111" customFormat="1" ht="18" customHeight="1">
      <c r="A43" s="166" t="s">
        <v>80</v>
      </c>
      <c r="B43" s="225" t="s">
        <v>40</v>
      </c>
      <c r="C43" s="230">
        <f t="shared" si="0"/>
        <v>40</v>
      </c>
      <c r="D43" s="113">
        <v>10</v>
      </c>
      <c r="E43" s="150">
        <v>20</v>
      </c>
      <c r="F43" s="150"/>
      <c r="G43" s="150"/>
      <c r="H43" s="150"/>
      <c r="I43" s="167">
        <v>30</v>
      </c>
      <c r="J43" s="157"/>
      <c r="K43" s="113"/>
      <c r="L43" s="150"/>
      <c r="M43" s="150">
        <v>10</v>
      </c>
      <c r="N43" s="150"/>
      <c r="O43" s="156">
        <v>5</v>
      </c>
      <c r="P43" s="157">
        <v>2.5</v>
      </c>
      <c r="Q43" s="83"/>
      <c r="R43" s="237" t="s">
        <v>2</v>
      </c>
      <c r="S43" s="307">
        <v>1.5</v>
      </c>
      <c r="T43" s="279">
        <v>2.5</v>
      </c>
    </row>
    <row r="44" spans="1:21" ht="18" customHeight="1">
      <c r="A44" s="163" t="s">
        <v>81</v>
      </c>
      <c r="B44" s="223" t="s">
        <v>41</v>
      </c>
      <c r="C44" s="228">
        <f t="shared" si="0"/>
        <v>15</v>
      </c>
      <c r="D44" s="153">
        <v>15</v>
      </c>
      <c r="E44" s="149"/>
      <c r="F44" s="149"/>
      <c r="G44" s="149"/>
      <c r="H44" s="150"/>
      <c r="I44" s="151">
        <v>15</v>
      </c>
      <c r="J44" s="152">
        <v>1</v>
      </c>
      <c r="K44" s="153"/>
      <c r="L44" s="149"/>
      <c r="M44" s="149"/>
      <c r="N44" s="149"/>
      <c r="O44" s="154"/>
      <c r="P44" s="152"/>
      <c r="Q44" s="124" t="s">
        <v>23</v>
      </c>
      <c r="R44" s="236"/>
      <c r="S44" s="305">
        <v>0.5</v>
      </c>
      <c r="T44" s="278">
        <v>1</v>
      </c>
      <c r="U44" s="15"/>
    </row>
    <row r="45" spans="1:21" ht="18" customHeight="1">
      <c r="A45" s="163" t="s">
        <v>82</v>
      </c>
      <c r="B45" s="223" t="s">
        <v>42</v>
      </c>
      <c r="C45" s="228">
        <f t="shared" si="0"/>
        <v>30</v>
      </c>
      <c r="D45" s="153"/>
      <c r="E45" s="149"/>
      <c r="F45" s="149"/>
      <c r="G45" s="149"/>
      <c r="H45" s="150"/>
      <c r="I45" s="151"/>
      <c r="J45" s="152"/>
      <c r="K45" s="153">
        <v>10</v>
      </c>
      <c r="L45" s="149"/>
      <c r="M45" s="149">
        <v>20</v>
      </c>
      <c r="N45" s="149"/>
      <c r="O45" s="154">
        <v>15</v>
      </c>
      <c r="P45" s="152">
        <v>1.5</v>
      </c>
      <c r="Q45" s="124"/>
      <c r="R45" s="236" t="s">
        <v>23</v>
      </c>
      <c r="S45" s="305">
        <v>1</v>
      </c>
      <c r="T45" s="278">
        <v>1.5</v>
      </c>
      <c r="U45" s="15"/>
    </row>
    <row r="46" spans="1:21" ht="49.5" customHeight="1">
      <c r="A46" s="163" t="s">
        <v>43</v>
      </c>
      <c r="B46" s="308" t="s">
        <v>131</v>
      </c>
      <c r="C46" s="228">
        <f t="shared" si="0"/>
        <v>25</v>
      </c>
      <c r="D46" s="153"/>
      <c r="E46" s="149"/>
      <c r="F46" s="149"/>
      <c r="G46" s="149"/>
      <c r="H46" s="150"/>
      <c r="I46" s="151"/>
      <c r="J46" s="152"/>
      <c r="K46" s="153">
        <v>10</v>
      </c>
      <c r="L46" s="149"/>
      <c r="M46" s="149">
        <v>15</v>
      </c>
      <c r="N46" s="149"/>
      <c r="O46" s="154">
        <v>5</v>
      </c>
      <c r="P46" s="152">
        <v>1</v>
      </c>
      <c r="Q46" s="124"/>
      <c r="R46" s="236" t="s">
        <v>23</v>
      </c>
      <c r="S46" s="305">
        <v>0.5</v>
      </c>
      <c r="T46" s="278">
        <v>1</v>
      </c>
      <c r="U46" s="15"/>
    </row>
    <row r="47" spans="1:21" ht="42.75" customHeight="1">
      <c r="A47" s="163" t="s">
        <v>83</v>
      </c>
      <c r="B47" s="308" t="s">
        <v>132</v>
      </c>
      <c r="C47" s="228">
        <f t="shared" si="0"/>
        <v>30</v>
      </c>
      <c r="D47" s="153"/>
      <c r="E47" s="149"/>
      <c r="F47" s="149"/>
      <c r="G47" s="149"/>
      <c r="H47" s="150"/>
      <c r="I47" s="151"/>
      <c r="J47" s="152"/>
      <c r="K47" s="153">
        <v>15</v>
      </c>
      <c r="L47" s="149">
        <v>15</v>
      </c>
      <c r="M47" s="149"/>
      <c r="N47" s="149"/>
      <c r="O47" s="154">
        <v>30</v>
      </c>
      <c r="P47" s="152">
        <v>2</v>
      </c>
      <c r="Q47" s="124"/>
      <c r="R47" s="236" t="s">
        <v>23</v>
      </c>
      <c r="S47" s="305">
        <v>1</v>
      </c>
      <c r="T47" s="278">
        <v>2</v>
      </c>
      <c r="U47" s="15"/>
    </row>
    <row r="48" spans="1:21" ht="39" customHeight="1">
      <c r="A48" s="163" t="s">
        <v>84</v>
      </c>
      <c r="B48" s="308" t="s">
        <v>133</v>
      </c>
      <c r="C48" s="228">
        <f t="shared" si="0"/>
        <v>20</v>
      </c>
      <c r="D48" s="153">
        <v>10</v>
      </c>
      <c r="E48" s="149"/>
      <c r="F48" s="149">
        <v>10</v>
      </c>
      <c r="G48" s="149"/>
      <c r="H48" s="150"/>
      <c r="I48" s="151">
        <v>10</v>
      </c>
      <c r="J48" s="152">
        <v>1</v>
      </c>
      <c r="K48" s="153"/>
      <c r="L48" s="149"/>
      <c r="M48" s="149"/>
      <c r="N48" s="149"/>
      <c r="O48" s="154"/>
      <c r="P48" s="152"/>
      <c r="Q48" s="124" t="s">
        <v>23</v>
      </c>
      <c r="R48" s="236"/>
      <c r="S48" s="305">
        <v>0.5</v>
      </c>
      <c r="T48" s="278">
        <v>1</v>
      </c>
      <c r="U48" s="15"/>
    </row>
    <row r="49" spans="1:21" ht="16.5" customHeight="1">
      <c r="A49" s="163" t="s">
        <v>85</v>
      </c>
      <c r="B49" s="233" t="s">
        <v>123</v>
      </c>
      <c r="C49" s="228">
        <f t="shared" si="0"/>
        <v>60</v>
      </c>
      <c r="D49" s="153"/>
      <c r="E49" s="149">
        <v>30</v>
      </c>
      <c r="F49" s="149"/>
      <c r="G49" s="149"/>
      <c r="H49" s="150"/>
      <c r="I49" s="151">
        <v>15</v>
      </c>
      <c r="J49" s="152"/>
      <c r="K49" s="153"/>
      <c r="L49" s="149">
        <v>30</v>
      </c>
      <c r="M49" s="149"/>
      <c r="N49" s="149"/>
      <c r="O49" s="154">
        <v>15</v>
      </c>
      <c r="P49" s="152">
        <v>3</v>
      </c>
      <c r="Q49" s="124"/>
      <c r="R49" s="236" t="s">
        <v>23</v>
      </c>
      <c r="S49" s="305">
        <v>2</v>
      </c>
      <c r="T49" s="278">
        <v>3</v>
      </c>
      <c r="U49" s="15"/>
    </row>
    <row r="50" spans="1:21" ht="18.75" customHeight="1" thickBot="1">
      <c r="A50" s="163" t="s">
        <v>86</v>
      </c>
      <c r="B50" s="226" t="s">
        <v>44</v>
      </c>
      <c r="C50" s="231">
        <f t="shared" si="0"/>
        <v>0</v>
      </c>
      <c r="D50" s="172"/>
      <c r="E50" s="168"/>
      <c r="F50" s="168"/>
      <c r="G50" s="168"/>
      <c r="H50" s="309">
        <v>270</v>
      </c>
      <c r="I50" s="238">
        <v>0</v>
      </c>
      <c r="J50" s="171">
        <v>9</v>
      </c>
      <c r="K50" s="172"/>
      <c r="L50" s="168"/>
      <c r="M50" s="168"/>
      <c r="N50" s="168"/>
      <c r="O50" s="173"/>
      <c r="P50" s="171"/>
      <c r="Q50" s="125" t="s">
        <v>3</v>
      </c>
      <c r="R50" s="238"/>
      <c r="S50" s="310">
        <v>9</v>
      </c>
      <c r="T50" s="280">
        <v>9</v>
      </c>
      <c r="U50" s="15"/>
    </row>
    <row r="51" spans="1:21" ht="20.25" customHeight="1" thickBot="1" thickTop="1">
      <c r="A51" s="163" t="s">
        <v>87</v>
      </c>
      <c r="B51" s="226" t="s">
        <v>97</v>
      </c>
      <c r="C51" s="232">
        <f t="shared" si="0"/>
        <v>4</v>
      </c>
      <c r="D51" s="168">
        <v>4</v>
      </c>
      <c r="E51" s="168" t="s">
        <v>9</v>
      </c>
      <c r="F51" s="168" t="s">
        <v>9</v>
      </c>
      <c r="G51" s="168" t="s">
        <v>99</v>
      </c>
      <c r="H51" s="169" t="s">
        <v>98</v>
      </c>
      <c r="I51" s="170" t="s">
        <v>98</v>
      </c>
      <c r="J51" s="171" t="s">
        <v>98</v>
      </c>
      <c r="K51" s="172" t="s">
        <v>9</v>
      </c>
      <c r="L51" s="168" t="s">
        <v>9</v>
      </c>
      <c r="M51" s="168" t="s">
        <v>9</v>
      </c>
      <c r="N51" s="168" t="s">
        <v>9</v>
      </c>
      <c r="O51" s="174" t="s">
        <v>9</v>
      </c>
      <c r="P51" s="168" t="s">
        <v>9</v>
      </c>
      <c r="Q51" s="59" t="s">
        <v>3</v>
      </c>
      <c r="R51" s="238"/>
      <c r="S51" s="311" t="s">
        <v>9</v>
      </c>
      <c r="T51" s="299" t="s">
        <v>9</v>
      </c>
      <c r="U51" s="15"/>
    </row>
    <row r="52" spans="1:21" ht="21.75" customHeight="1" thickBot="1" thickTop="1">
      <c r="A52" s="352"/>
      <c r="B52" s="175" t="s">
        <v>101</v>
      </c>
      <c r="C52" s="176">
        <f aca="true" t="shared" si="1" ref="C52:I52">SUM(C25:C51)</f>
        <v>1034</v>
      </c>
      <c r="D52" s="177">
        <f t="shared" si="1"/>
        <v>129</v>
      </c>
      <c r="E52" s="177">
        <f t="shared" si="1"/>
        <v>100</v>
      </c>
      <c r="F52" s="177">
        <f t="shared" si="1"/>
        <v>140</v>
      </c>
      <c r="G52" s="177">
        <f t="shared" si="1"/>
        <v>60</v>
      </c>
      <c r="H52" s="177">
        <f t="shared" si="1"/>
        <v>270</v>
      </c>
      <c r="I52" s="177">
        <f t="shared" si="1"/>
        <v>205</v>
      </c>
      <c r="J52" s="177">
        <f>SUM(J25:J50)</f>
        <v>19.5</v>
      </c>
      <c r="K52" s="177">
        <f aca="true" t="shared" si="2" ref="K52:P52">SUM(K25:K51)</f>
        <v>200</v>
      </c>
      <c r="L52" s="177">
        <f t="shared" si="2"/>
        <v>210</v>
      </c>
      <c r="M52" s="177">
        <f t="shared" si="2"/>
        <v>135</v>
      </c>
      <c r="N52" s="177">
        <f t="shared" si="2"/>
        <v>60</v>
      </c>
      <c r="O52" s="177">
        <f t="shared" si="2"/>
        <v>295</v>
      </c>
      <c r="P52" s="177">
        <f t="shared" si="2"/>
        <v>40.5</v>
      </c>
      <c r="Q52" s="178"/>
      <c r="R52" s="178"/>
      <c r="S52" s="312"/>
      <c r="T52" s="258"/>
      <c r="U52" s="15"/>
    </row>
    <row r="53" spans="1:21" ht="15" customHeight="1" thickBot="1" thickTop="1">
      <c r="A53" s="352"/>
      <c r="B53" s="179" t="s">
        <v>66</v>
      </c>
      <c r="C53" s="176">
        <f>SUM(I52,O52)</f>
        <v>500</v>
      </c>
      <c r="D53" s="180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2"/>
      <c r="R53" s="182"/>
      <c r="S53" s="18"/>
      <c r="T53" s="259"/>
      <c r="U53" s="15"/>
    </row>
    <row r="54" spans="1:21" ht="17.25" customHeight="1" thickBot="1" thickTop="1">
      <c r="A54" s="353"/>
      <c r="B54" s="183" t="s">
        <v>67</v>
      </c>
      <c r="C54" s="184">
        <f>SUM(H52)</f>
        <v>270</v>
      </c>
      <c r="D54" s="185"/>
      <c r="E54" s="186"/>
      <c r="F54" s="186"/>
      <c r="G54" s="186"/>
      <c r="H54" s="186"/>
      <c r="I54" s="186"/>
      <c r="J54" s="187"/>
      <c r="K54" s="356"/>
      <c r="L54" s="356"/>
      <c r="M54" s="356"/>
      <c r="N54" s="186"/>
      <c r="O54" s="186"/>
      <c r="P54" s="187"/>
      <c r="Q54" s="188"/>
      <c r="R54" s="189"/>
      <c r="S54" s="18"/>
      <c r="T54" s="259"/>
      <c r="U54" s="15"/>
    </row>
    <row r="55" spans="1:21" ht="20.25" customHeight="1" thickBot="1" thickTop="1">
      <c r="A55" s="272"/>
      <c r="B55" s="190" t="s">
        <v>102</v>
      </c>
      <c r="C55" s="191">
        <f>SUM(C52:C54)</f>
        <v>1804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92"/>
      <c r="P55" s="188"/>
      <c r="Q55" s="193"/>
      <c r="R55" s="189"/>
      <c r="S55" s="18"/>
      <c r="T55" s="259"/>
      <c r="U55" s="15"/>
    </row>
    <row r="56" spans="1:21" ht="15.75" customHeight="1" thickTop="1">
      <c r="A56" s="100"/>
      <c r="B56" s="196"/>
      <c r="C56" s="69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5"/>
      <c r="P56" s="44"/>
      <c r="Q56" s="44"/>
      <c r="R56" s="44"/>
      <c r="S56" s="18"/>
      <c r="T56" s="259"/>
      <c r="U56" s="15"/>
    </row>
    <row r="57" spans="1:20" s="37" customFormat="1" ht="26.25" customHeight="1" thickBot="1">
      <c r="A57" s="338" t="s">
        <v>116</v>
      </c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15"/>
      <c r="T57" s="260"/>
    </row>
    <row r="58" spans="1:20" s="37" customFormat="1" ht="21.75" customHeight="1" thickBot="1" thickTop="1">
      <c r="A58" s="339" t="s">
        <v>0</v>
      </c>
      <c r="B58" s="331" t="s">
        <v>1</v>
      </c>
      <c r="C58" s="348" t="s">
        <v>96</v>
      </c>
      <c r="D58" s="341" t="s">
        <v>109</v>
      </c>
      <c r="E58" s="341"/>
      <c r="F58" s="341"/>
      <c r="G58" s="341"/>
      <c r="H58" s="341"/>
      <c r="I58" s="341"/>
      <c r="J58" s="48"/>
      <c r="K58" s="342" t="s">
        <v>110</v>
      </c>
      <c r="L58" s="343"/>
      <c r="M58" s="343"/>
      <c r="N58" s="343"/>
      <c r="O58" s="344"/>
      <c r="P58" s="48"/>
      <c r="Q58" s="323" t="s">
        <v>16</v>
      </c>
      <c r="R58" s="324"/>
      <c r="S58" s="329" t="s">
        <v>8</v>
      </c>
      <c r="T58" s="330"/>
    </row>
    <row r="59" spans="1:20" s="37" customFormat="1" ht="33" customHeight="1" thickBot="1" thickTop="1">
      <c r="A59" s="340"/>
      <c r="B59" s="331"/>
      <c r="C59" s="349"/>
      <c r="D59" s="42" t="s">
        <v>10</v>
      </c>
      <c r="E59" s="43" t="s">
        <v>13</v>
      </c>
      <c r="F59" s="43" t="s">
        <v>14</v>
      </c>
      <c r="G59" s="43" t="s">
        <v>15</v>
      </c>
      <c r="H59" s="43" t="s">
        <v>20</v>
      </c>
      <c r="I59" s="126" t="s">
        <v>22</v>
      </c>
      <c r="J59" s="61" t="s">
        <v>8</v>
      </c>
      <c r="K59" s="42" t="s">
        <v>10</v>
      </c>
      <c r="L59" s="43" t="s">
        <v>13</v>
      </c>
      <c r="M59" s="43" t="s">
        <v>14</v>
      </c>
      <c r="N59" s="43" t="s">
        <v>15</v>
      </c>
      <c r="O59" s="42" t="s">
        <v>22</v>
      </c>
      <c r="P59" s="61" t="s">
        <v>8</v>
      </c>
      <c r="Q59" s="60" t="s">
        <v>105</v>
      </c>
      <c r="R59" s="239" t="s">
        <v>106</v>
      </c>
      <c r="S59" s="313" t="s">
        <v>124</v>
      </c>
      <c r="T59" s="282" t="s">
        <v>102</v>
      </c>
    </row>
    <row r="60" spans="1:20" s="37" customFormat="1" ht="24.75" customHeight="1" thickTop="1">
      <c r="A60" s="263" t="s">
        <v>68</v>
      </c>
      <c r="B60" s="197" t="s">
        <v>47</v>
      </c>
      <c r="C60" s="77">
        <f>SUM(D60:G60,K60:N60)</f>
        <v>45</v>
      </c>
      <c r="D60" s="78"/>
      <c r="E60" s="73"/>
      <c r="F60" s="73"/>
      <c r="G60" s="73"/>
      <c r="H60" s="73"/>
      <c r="I60" s="127"/>
      <c r="J60" s="130"/>
      <c r="K60" s="79">
        <v>15</v>
      </c>
      <c r="L60" s="73">
        <v>30</v>
      </c>
      <c r="M60" s="73"/>
      <c r="N60" s="73"/>
      <c r="O60" s="127">
        <v>15</v>
      </c>
      <c r="P60" s="130">
        <v>2</v>
      </c>
      <c r="Q60" s="80"/>
      <c r="R60" s="240" t="s">
        <v>21</v>
      </c>
      <c r="S60" s="314">
        <v>1.5</v>
      </c>
      <c r="T60" s="283">
        <v>2</v>
      </c>
    </row>
    <row r="61" spans="1:20" s="37" customFormat="1" ht="21.75" customHeight="1">
      <c r="A61" s="264" t="s">
        <v>69</v>
      </c>
      <c r="B61" s="198" t="s">
        <v>48</v>
      </c>
      <c r="C61" s="114">
        <f>SUM(D61:G61,K61:N61)</f>
        <v>0</v>
      </c>
      <c r="D61" s="115"/>
      <c r="E61" s="112"/>
      <c r="F61" s="112"/>
      <c r="G61" s="112"/>
      <c r="H61" s="112"/>
      <c r="I61" s="117"/>
      <c r="J61" s="119"/>
      <c r="K61" s="116"/>
      <c r="L61" s="112"/>
      <c r="M61" s="112"/>
      <c r="N61" s="112"/>
      <c r="O61" s="122"/>
      <c r="P61" s="119"/>
      <c r="Q61" s="295" t="s">
        <v>120</v>
      </c>
      <c r="R61" s="296"/>
      <c r="S61" s="306"/>
      <c r="T61" s="284"/>
    </row>
    <row r="62" spans="1:25" ht="14.25">
      <c r="A62" s="265" t="s">
        <v>119</v>
      </c>
      <c r="B62" s="199" t="s">
        <v>49</v>
      </c>
      <c r="C62" s="77">
        <f aca="true" t="shared" si="3" ref="C62:C68">SUM(D62:G62,K62:N62)</f>
        <v>60</v>
      </c>
      <c r="D62" s="81">
        <v>15</v>
      </c>
      <c r="E62" s="74"/>
      <c r="F62" s="74">
        <v>15</v>
      </c>
      <c r="G62" s="74">
        <v>30</v>
      </c>
      <c r="H62" s="74"/>
      <c r="I62" s="118">
        <v>30</v>
      </c>
      <c r="J62" s="120">
        <v>3</v>
      </c>
      <c r="K62" s="82"/>
      <c r="L62" s="74"/>
      <c r="M62" s="74"/>
      <c r="N62" s="74"/>
      <c r="O62" s="121"/>
      <c r="P62" s="120"/>
      <c r="Q62" s="83" t="s">
        <v>3</v>
      </c>
      <c r="R62" s="236"/>
      <c r="S62" s="291">
        <v>2</v>
      </c>
      <c r="T62" s="285">
        <v>3</v>
      </c>
      <c r="X62" s="37"/>
      <c r="Y62" s="37"/>
    </row>
    <row r="63" spans="1:25" ht="18" customHeight="1">
      <c r="A63" s="265" t="s">
        <v>70</v>
      </c>
      <c r="B63" s="199" t="s">
        <v>50</v>
      </c>
      <c r="C63" s="77">
        <f t="shared" si="3"/>
        <v>15</v>
      </c>
      <c r="D63" s="81">
        <v>5</v>
      </c>
      <c r="E63" s="74"/>
      <c r="F63" s="74">
        <v>10</v>
      </c>
      <c r="G63" s="74"/>
      <c r="H63" s="74"/>
      <c r="I63" s="121">
        <v>15</v>
      </c>
      <c r="J63" s="120">
        <v>1</v>
      </c>
      <c r="K63" s="82"/>
      <c r="L63" s="74"/>
      <c r="M63" s="74"/>
      <c r="N63" s="74"/>
      <c r="O63" s="121"/>
      <c r="P63" s="120"/>
      <c r="Q63" s="83" t="s">
        <v>17</v>
      </c>
      <c r="R63" s="236"/>
      <c r="S63" s="291">
        <v>0.5</v>
      </c>
      <c r="T63" s="285">
        <v>1</v>
      </c>
      <c r="X63" s="37"/>
      <c r="Y63" s="37"/>
    </row>
    <row r="64" spans="1:25" ht="18" customHeight="1">
      <c r="A64" s="265" t="s">
        <v>71</v>
      </c>
      <c r="B64" s="199" t="s">
        <v>51</v>
      </c>
      <c r="C64" s="77">
        <f>SUM(D64:G64,K64:N64)</f>
        <v>43</v>
      </c>
      <c r="D64" s="81"/>
      <c r="E64" s="74"/>
      <c r="F64" s="74"/>
      <c r="G64" s="74"/>
      <c r="H64" s="74"/>
      <c r="I64" s="118"/>
      <c r="J64" s="120"/>
      <c r="K64" s="82">
        <v>28</v>
      </c>
      <c r="L64" s="74">
        <v>15</v>
      </c>
      <c r="M64" s="74"/>
      <c r="N64" s="74"/>
      <c r="O64" s="118">
        <v>17</v>
      </c>
      <c r="P64" s="120">
        <v>2</v>
      </c>
      <c r="Q64" s="83" t="s">
        <v>9</v>
      </c>
      <c r="R64" s="236" t="s">
        <v>17</v>
      </c>
      <c r="S64" s="291">
        <v>1.5</v>
      </c>
      <c r="T64" s="285">
        <v>2</v>
      </c>
      <c r="X64" s="37"/>
      <c r="Y64" s="37"/>
    </row>
    <row r="65" spans="1:25" ht="18" customHeight="1">
      <c r="A65" s="265" t="s">
        <v>72</v>
      </c>
      <c r="B65" s="199" t="s">
        <v>52</v>
      </c>
      <c r="C65" s="77">
        <f t="shared" si="3"/>
        <v>43</v>
      </c>
      <c r="D65" s="81"/>
      <c r="E65" s="74"/>
      <c r="F65" s="74"/>
      <c r="G65" s="74"/>
      <c r="H65" s="74"/>
      <c r="I65" s="118"/>
      <c r="J65" s="120"/>
      <c r="K65" s="82">
        <v>28</v>
      </c>
      <c r="L65" s="74">
        <v>15</v>
      </c>
      <c r="M65" s="74"/>
      <c r="N65" s="74"/>
      <c r="O65" s="121">
        <v>17</v>
      </c>
      <c r="P65" s="120">
        <v>2</v>
      </c>
      <c r="Q65" s="83"/>
      <c r="R65" s="236" t="s">
        <v>17</v>
      </c>
      <c r="S65" s="291">
        <v>1.5</v>
      </c>
      <c r="T65" s="285">
        <v>2</v>
      </c>
      <c r="X65" s="37"/>
      <c r="Y65" s="37"/>
    </row>
    <row r="66" spans="1:25" ht="18" customHeight="1">
      <c r="A66" s="265" t="s">
        <v>73</v>
      </c>
      <c r="B66" s="199" t="s">
        <v>53</v>
      </c>
      <c r="C66" s="77">
        <f t="shared" si="3"/>
        <v>30</v>
      </c>
      <c r="D66" s="81"/>
      <c r="E66" s="74"/>
      <c r="F66" s="74"/>
      <c r="G66" s="74"/>
      <c r="H66" s="74"/>
      <c r="I66" s="118"/>
      <c r="J66" s="120"/>
      <c r="K66" s="82">
        <v>15</v>
      </c>
      <c r="L66" s="74">
        <v>15</v>
      </c>
      <c r="M66" s="74"/>
      <c r="N66" s="74"/>
      <c r="O66" s="118">
        <v>30</v>
      </c>
      <c r="P66" s="120">
        <v>2</v>
      </c>
      <c r="Q66" s="83"/>
      <c r="R66" s="236" t="s">
        <v>23</v>
      </c>
      <c r="S66" s="291">
        <v>1</v>
      </c>
      <c r="T66" s="285">
        <v>2</v>
      </c>
      <c r="X66" s="37"/>
      <c r="Y66" s="37"/>
    </row>
    <row r="67" spans="1:25" ht="18" customHeight="1">
      <c r="A67" s="265" t="s">
        <v>74</v>
      </c>
      <c r="B67" s="199" t="s">
        <v>54</v>
      </c>
      <c r="C67" s="77">
        <f t="shared" si="3"/>
        <v>43</v>
      </c>
      <c r="D67" s="81"/>
      <c r="E67" s="74"/>
      <c r="F67" s="84"/>
      <c r="G67" s="74"/>
      <c r="H67" s="74"/>
      <c r="I67" s="118"/>
      <c r="J67" s="120"/>
      <c r="K67" s="82">
        <v>28</v>
      </c>
      <c r="L67" s="74">
        <v>15</v>
      </c>
      <c r="M67" s="74"/>
      <c r="N67" s="74"/>
      <c r="O67" s="118">
        <v>17</v>
      </c>
      <c r="P67" s="120">
        <v>2</v>
      </c>
      <c r="Q67" s="83"/>
      <c r="R67" s="236" t="s">
        <v>23</v>
      </c>
      <c r="S67" s="291">
        <v>1.5</v>
      </c>
      <c r="T67" s="285">
        <v>2</v>
      </c>
      <c r="X67" s="37"/>
      <c r="Y67" s="37"/>
    </row>
    <row r="68" spans="1:25" ht="18" customHeight="1">
      <c r="A68" s="265" t="s">
        <v>75</v>
      </c>
      <c r="B68" s="244" t="s">
        <v>55</v>
      </c>
      <c r="C68" s="245">
        <f t="shared" si="3"/>
        <v>30</v>
      </c>
      <c r="D68" s="246">
        <v>15</v>
      </c>
      <c r="E68" s="247">
        <v>15</v>
      </c>
      <c r="F68" s="247"/>
      <c r="G68" s="247"/>
      <c r="H68" s="247"/>
      <c r="I68" s="248">
        <v>30</v>
      </c>
      <c r="J68" s="249">
        <v>2</v>
      </c>
      <c r="K68" s="250"/>
      <c r="L68" s="247"/>
      <c r="M68" s="247"/>
      <c r="N68" s="247"/>
      <c r="O68" s="248"/>
      <c r="P68" s="249"/>
      <c r="Q68" s="124" t="s">
        <v>23</v>
      </c>
      <c r="R68" s="236"/>
      <c r="S68" s="291">
        <v>1</v>
      </c>
      <c r="T68" s="285">
        <v>2</v>
      </c>
      <c r="X68" s="37"/>
      <c r="Y68" s="37"/>
    </row>
    <row r="69" spans="1:25" ht="18" customHeight="1">
      <c r="A69" s="265" t="s">
        <v>76</v>
      </c>
      <c r="B69" s="244" t="s">
        <v>56</v>
      </c>
      <c r="C69" s="245">
        <f aca="true" t="shared" si="4" ref="C69:C74">SUM(D69:G69,K69:N69)</f>
        <v>20</v>
      </c>
      <c r="D69" s="246"/>
      <c r="E69" s="247"/>
      <c r="F69" s="247"/>
      <c r="G69" s="247"/>
      <c r="H69" s="247"/>
      <c r="I69" s="248"/>
      <c r="J69" s="249"/>
      <c r="K69" s="250">
        <v>10</v>
      </c>
      <c r="L69" s="247">
        <v>10</v>
      </c>
      <c r="M69" s="247"/>
      <c r="N69" s="247"/>
      <c r="O69" s="251">
        <v>10</v>
      </c>
      <c r="P69" s="249">
        <v>1</v>
      </c>
      <c r="Q69" s="124"/>
      <c r="R69" s="236" t="s">
        <v>23</v>
      </c>
      <c r="S69" s="291">
        <v>0.5</v>
      </c>
      <c r="T69" s="285">
        <v>1</v>
      </c>
      <c r="X69" s="37"/>
      <c r="Y69" s="37"/>
    </row>
    <row r="70" spans="1:25" ht="18" customHeight="1">
      <c r="A70" s="265" t="s">
        <v>122</v>
      </c>
      <c r="B70" s="244" t="s">
        <v>111</v>
      </c>
      <c r="C70" s="245">
        <f t="shared" si="4"/>
        <v>6</v>
      </c>
      <c r="D70" s="246"/>
      <c r="E70" s="247"/>
      <c r="F70" s="247"/>
      <c r="G70" s="247"/>
      <c r="H70" s="247"/>
      <c r="I70" s="248"/>
      <c r="J70" s="249"/>
      <c r="K70" s="250"/>
      <c r="L70" s="247"/>
      <c r="M70" s="247"/>
      <c r="N70" s="247">
        <v>6</v>
      </c>
      <c r="O70" s="251">
        <v>24</v>
      </c>
      <c r="P70" s="249">
        <v>1</v>
      </c>
      <c r="Q70" s="124"/>
      <c r="R70" s="236" t="s">
        <v>3</v>
      </c>
      <c r="S70" s="291">
        <v>0.5</v>
      </c>
      <c r="T70" s="285">
        <v>1</v>
      </c>
      <c r="X70" s="37"/>
      <c r="Y70" s="37"/>
    </row>
    <row r="71" spans="1:25" s="292" customFormat="1" ht="18.75" customHeight="1">
      <c r="A71" s="265" t="s">
        <v>77</v>
      </c>
      <c r="B71" s="244" t="s">
        <v>130</v>
      </c>
      <c r="C71" s="286">
        <f t="shared" si="4"/>
        <v>75</v>
      </c>
      <c r="D71" s="246">
        <v>15</v>
      </c>
      <c r="E71" s="247">
        <v>15</v>
      </c>
      <c r="F71" s="294">
        <v>45</v>
      </c>
      <c r="G71" s="247"/>
      <c r="H71" s="247"/>
      <c r="I71" s="248">
        <v>15</v>
      </c>
      <c r="J71" s="249">
        <v>3</v>
      </c>
      <c r="K71" s="289"/>
      <c r="L71" s="287"/>
      <c r="M71" s="287"/>
      <c r="N71" s="287"/>
      <c r="O71" s="290"/>
      <c r="P71" s="288"/>
      <c r="Q71" s="124" t="s">
        <v>2</v>
      </c>
      <c r="R71" s="236"/>
      <c r="S71" s="291">
        <v>2.5</v>
      </c>
      <c r="T71" s="291">
        <v>3</v>
      </c>
      <c r="X71" s="293"/>
      <c r="Y71" s="293"/>
    </row>
    <row r="72" spans="1:25" s="292" customFormat="1" ht="42" customHeight="1">
      <c r="A72" s="265" t="s">
        <v>78</v>
      </c>
      <c r="B72" s="199" t="s">
        <v>134</v>
      </c>
      <c r="C72" s="77">
        <f t="shared" si="4"/>
        <v>60</v>
      </c>
      <c r="D72" s="81">
        <v>15</v>
      </c>
      <c r="E72" s="74">
        <v>15</v>
      </c>
      <c r="F72" s="74">
        <v>30</v>
      </c>
      <c r="G72" s="74"/>
      <c r="H72" s="74"/>
      <c r="I72" s="118">
        <v>30</v>
      </c>
      <c r="J72" s="120">
        <v>3</v>
      </c>
      <c r="K72" s="82"/>
      <c r="L72" s="74"/>
      <c r="M72" s="74"/>
      <c r="N72" s="74"/>
      <c r="O72" s="118"/>
      <c r="P72" s="120"/>
      <c r="Q72" s="83" t="s">
        <v>23</v>
      </c>
      <c r="R72" s="236"/>
      <c r="S72" s="291">
        <v>2</v>
      </c>
      <c r="T72" s="285">
        <v>3</v>
      </c>
      <c r="X72" s="293"/>
      <c r="Y72" s="293"/>
    </row>
    <row r="73" spans="1:25" ht="39.75" customHeight="1">
      <c r="A73" s="265" t="s">
        <v>79</v>
      </c>
      <c r="B73" s="315" t="s">
        <v>135</v>
      </c>
      <c r="C73" s="77">
        <f t="shared" si="4"/>
        <v>0</v>
      </c>
      <c r="D73" s="81"/>
      <c r="E73" s="74"/>
      <c r="F73" s="74"/>
      <c r="G73" s="74"/>
      <c r="H73" s="74"/>
      <c r="I73" s="118"/>
      <c r="J73" s="120"/>
      <c r="K73" s="82"/>
      <c r="L73" s="74"/>
      <c r="M73" s="74"/>
      <c r="N73" s="74"/>
      <c r="O73" s="121">
        <v>510</v>
      </c>
      <c r="P73" s="120">
        <v>17</v>
      </c>
      <c r="Q73" s="85"/>
      <c r="R73" s="236" t="s">
        <v>2</v>
      </c>
      <c r="S73" s="291" t="s">
        <v>9</v>
      </c>
      <c r="T73" s="285">
        <v>17</v>
      </c>
      <c r="X73" s="37"/>
      <c r="Y73" s="37"/>
    </row>
    <row r="74" spans="1:25" ht="39.75" customHeight="1">
      <c r="A74" s="265" t="s">
        <v>80</v>
      </c>
      <c r="B74" s="199" t="s">
        <v>136</v>
      </c>
      <c r="C74" s="77">
        <f t="shared" si="4"/>
        <v>45</v>
      </c>
      <c r="D74" s="81">
        <v>15</v>
      </c>
      <c r="E74" s="74">
        <v>30</v>
      </c>
      <c r="F74" s="74"/>
      <c r="G74" s="74"/>
      <c r="H74" s="74"/>
      <c r="I74" s="118">
        <v>15</v>
      </c>
      <c r="J74" s="120">
        <v>2</v>
      </c>
      <c r="K74" s="82"/>
      <c r="L74" s="74"/>
      <c r="M74" s="74"/>
      <c r="N74" s="74"/>
      <c r="O74" s="121"/>
      <c r="P74" s="120"/>
      <c r="Q74" s="86" t="s">
        <v>2</v>
      </c>
      <c r="R74" s="241"/>
      <c r="S74" s="291">
        <v>1.5</v>
      </c>
      <c r="T74" s="285">
        <v>2</v>
      </c>
      <c r="X74" s="37"/>
      <c r="Y74" s="37"/>
    </row>
    <row r="75" spans="1:25" ht="14.25">
      <c r="A75" s="266"/>
      <c r="B75" s="220" t="s">
        <v>121</v>
      </c>
      <c r="C75" s="77">
        <v>10</v>
      </c>
      <c r="D75" s="81"/>
      <c r="E75" s="87"/>
      <c r="F75" s="74"/>
      <c r="G75" s="74"/>
      <c r="H75" s="74"/>
      <c r="I75" s="128"/>
      <c r="J75" s="131"/>
      <c r="K75" s="82"/>
      <c r="L75" s="74">
        <v>5</v>
      </c>
      <c r="M75" s="74"/>
      <c r="N75" s="74"/>
      <c r="O75" s="135">
        <v>25</v>
      </c>
      <c r="P75" s="137"/>
      <c r="Q75" s="88"/>
      <c r="R75" s="26"/>
      <c r="S75" s="291">
        <v>0.5</v>
      </c>
      <c r="T75" s="285">
        <v>2</v>
      </c>
      <c r="X75" s="37"/>
      <c r="Y75" s="37"/>
    </row>
    <row r="76" spans="1:25" ht="15.75">
      <c r="A76" s="267" t="s">
        <v>81</v>
      </c>
      <c r="B76" s="200" t="s">
        <v>90</v>
      </c>
      <c r="C76" s="77">
        <v>15</v>
      </c>
      <c r="D76" s="81"/>
      <c r="E76" s="89">
        <v>5</v>
      </c>
      <c r="F76" s="74"/>
      <c r="G76" s="74"/>
      <c r="H76" s="74"/>
      <c r="I76" s="129">
        <v>25</v>
      </c>
      <c r="J76" s="132"/>
      <c r="K76" s="82"/>
      <c r="L76" s="74">
        <v>10</v>
      </c>
      <c r="M76" s="74"/>
      <c r="N76" s="74"/>
      <c r="O76" s="136">
        <v>20</v>
      </c>
      <c r="P76" s="132">
        <v>2</v>
      </c>
      <c r="Q76" s="90"/>
      <c r="R76" s="242" t="s">
        <v>3</v>
      </c>
      <c r="S76" s="291">
        <v>0.5</v>
      </c>
      <c r="T76" s="285">
        <v>2</v>
      </c>
      <c r="X76" s="37"/>
      <c r="Y76" s="37"/>
    </row>
    <row r="77" spans="1:25" ht="15.75">
      <c r="A77" s="265"/>
      <c r="B77" s="201"/>
      <c r="C77" s="77">
        <v>30</v>
      </c>
      <c r="D77" s="81"/>
      <c r="E77" s="73"/>
      <c r="F77" s="74"/>
      <c r="G77" s="74"/>
      <c r="H77" s="74"/>
      <c r="I77" s="127"/>
      <c r="J77" s="133"/>
      <c r="K77" s="82"/>
      <c r="L77" s="74">
        <v>25</v>
      </c>
      <c r="M77" s="74"/>
      <c r="N77" s="74"/>
      <c r="O77" s="136">
        <v>5</v>
      </c>
      <c r="P77" s="133"/>
      <c r="Q77" s="91"/>
      <c r="R77" s="235"/>
      <c r="S77" s="291">
        <v>0.5</v>
      </c>
      <c r="T77" s="285">
        <v>2</v>
      </c>
      <c r="X77" s="37"/>
      <c r="Y77" s="37"/>
    </row>
    <row r="78" spans="1:25" ht="15" thickBot="1">
      <c r="A78" s="268" t="s">
        <v>82</v>
      </c>
      <c r="B78" s="202" t="s">
        <v>57</v>
      </c>
      <c r="C78" s="77">
        <f>SUM(D78:G78,K78:N78)</f>
        <v>0</v>
      </c>
      <c r="D78" s="92"/>
      <c r="E78" s="75"/>
      <c r="F78" s="75"/>
      <c r="G78" s="75"/>
      <c r="H78" s="316">
        <v>450</v>
      </c>
      <c r="I78" s="317">
        <v>0</v>
      </c>
      <c r="J78" s="134">
        <v>15</v>
      </c>
      <c r="K78" s="93"/>
      <c r="L78" s="75"/>
      <c r="M78" s="75"/>
      <c r="N78" s="75"/>
      <c r="O78" s="221"/>
      <c r="P78" s="134"/>
      <c r="Q78" s="94" t="s">
        <v>3</v>
      </c>
      <c r="R78" s="238"/>
      <c r="S78" s="318">
        <v>15</v>
      </c>
      <c r="T78" s="297">
        <v>15</v>
      </c>
      <c r="X78" s="37"/>
      <c r="Y78" s="37"/>
    </row>
    <row r="79" spans="1:25" ht="16.5" thickBot="1" thickTop="1">
      <c r="A79" s="346"/>
      <c r="B79" s="203"/>
      <c r="C79" s="95">
        <f>SUM(C57:C75)</f>
        <v>525</v>
      </c>
      <c r="D79" s="96">
        <f aca="true" t="shared" si="5" ref="D79:K79">SUM(D60:D78)</f>
        <v>80</v>
      </c>
      <c r="E79" s="96">
        <f t="shared" si="5"/>
        <v>80</v>
      </c>
      <c r="F79" s="96">
        <f t="shared" si="5"/>
        <v>100</v>
      </c>
      <c r="G79" s="96">
        <f t="shared" si="5"/>
        <v>30</v>
      </c>
      <c r="H79" s="96">
        <f t="shared" si="5"/>
        <v>450</v>
      </c>
      <c r="I79" s="96">
        <f t="shared" si="5"/>
        <v>160</v>
      </c>
      <c r="J79" s="96">
        <f t="shared" si="5"/>
        <v>29</v>
      </c>
      <c r="K79" s="96">
        <f t="shared" si="5"/>
        <v>124</v>
      </c>
      <c r="L79" s="96">
        <f>SUM(L60:L75)</f>
        <v>105</v>
      </c>
      <c r="M79" s="96">
        <f>SUM(M60:M78)</f>
        <v>0</v>
      </c>
      <c r="N79" s="96">
        <f>SUM(N60:N78)</f>
        <v>6</v>
      </c>
      <c r="O79" s="96">
        <f>SUM(O60:O75)</f>
        <v>665</v>
      </c>
      <c r="P79" s="96">
        <f>SUM(P60:P78)</f>
        <v>31</v>
      </c>
      <c r="Q79" s="76"/>
      <c r="R79" s="243"/>
      <c r="S79" s="319"/>
      <c r="T79" s="298"/>
      <c r="X79" s="37"/>
      <c r="Y79" s="37"/>
    </row>
    <row r="80" spans="1:25" ht="16.5" thickBot="1" thickTop="1">
      <c r="A80" s="347"/>
      <c r="B80" s="204" t="s">
        <v>95</v>
      </c>
      <c r="C80" s="96">
        <f>SUM(C60:C74,C76)</f>
        <v>530</v>
      </c>
      <c r="D80" s="97"/>
      <c r="E80" s="97"/>
      <c r="F80" s="97"/>
      <c r="G80" s="97"/>
      <c r="H80" s="97"/>
      <c r="I80" s="97"/>
      <c r="J80" s="97"/>
      <c r="K80" s="97"/>
      <c r="L80" s="96">
        <f>SUM(L60:L74,L76)</f>
        <v>110</v>
      </c>
      <c r="M80" s="97"/>
      <c r="N80" s="97"/>
      <c r="O80" s="320">
        <f>SUM(O60:O74,O76)</f>
        <v>660</v>
      </c>
      <c r="P80" s="97"/>
      <c r="Q80" s="97"/>
      <c r="R80" s="68"/>
      <c r="S80" s="16"/>
      <c r="T80" s="261"/>
      <c r="X80" s="37"/>
      <c r="Y80" s="37"/>
    </row>
    <row r="81" spans="1:20" ht="16.5" thickBot="1" thickTop="1">
      <c r="A81" s="347"/>
      <c r="B81" s="205"/>
      <c r="C81" s="96">
        <f>SUM(C60:C74,C77)</f>
        <v>545</v>
      </c>
      <c r="D81" s="98"/>
      <c r="E81" s="98"/>
      <c r="F81" s="98"/>
      <c r="G81" s="98"/>
      <c r="H81" s="98"/>
      <c r="I81" s="98"/>
      <c r="J81" s="98"/>
      <c r="K81" s="98"/>
      <c r="L81" s="99">
        <f>SUM(L60:L74,L77)</f>
        <v>125</v>
      </c>
      <c r="M81" s="98"/>
      <c r="N81" s="98"/>
      <c r="O81" s="321">
        <f>SUM(O60:O74,O77)</f>
        <v>645</v>
      </c>
      <c r="P81" s="98"/>
      <c r="Q81" s="98"/>
      <c r="R81" s="69"/>
      <c r="S81" s="16"/>
      <c r="T81" s="261"/>
    </row>
    <row r="82" spans="1:20" ht="16.5" thickBot="1" thickTop="1">
      <c r="A82" s="347"/>
      <c r="B82" s="206" t="s">
        <v>66</v>
      </c>
      <c r="C82" s="66">
        <f>SUM(I79,O79)</f>
        <v>825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98"/>
      <c r="P82" s="69"/>
      <c r="Q82" s="69"/>
      <c r="R82" s="69"/>
      <c r="S82" s="16"/>
      <c r="T82" s="261"/>
    </row>
    <row r="83" spans="1:20" ht="18" thickBot="1" thickTop="1">
      <c r="A83" s="347"/>
      <c r="B83" s="183" t="s">
        <v>67</v>
      </c>
      <c r="C83" s="213">
        <f>SUM(H78)</f>
        <v>450</v>
      </c>
      <c r="D83" s="333"/>
      <c r="E83" s="333"/>
      <c r="F83" s="333"/>
      <c r="G83" s="47"/>
      <c r="H83" s="47"/>
      <c r="I83" s="47"/>
      <c r="J83" s="46"/>
      <c r="K83" s="333"/>
      <c r="L83" s="333"/>
      <c r="M83" s="333"/>
      <c r="N83" s="47"/>
      <c r="O83" s="69"/>
      <c r="P83" s="46"/>
      <c r="Q83" s="44"/>
      <c r="R83" s="44"/>
      <c r="S83" s="16"/>
      <c r="T83" s="261"/>
    </row>
    <row r="84" spans="1:20" ht="19.5" customHeight="1" thickBot="1">
      <c r="A84" s="269"/>
      <c r="B84" s="175" t="s">
        <v>94</v>
      </c>
      <c r="C84" s="214">
        <f>SUM(C79,C82,C83)</f>
        <v>1800</v>
      </c>
      <c r="D84" s="337"/>
      <c r="E84" s="337"/>
      <c r="F84" s="337"/>
      <c r="G84" s="337"/>
      <c r="H84" s="212"/>
      <c r="I84" s="47"/>
      <c r="J84" s="47"/>
      <c r="K84" s="47"/>
      <c r="L84" s="47"/>
      <c r="M84" s="47"/>
      <c r="N84" s="47"/>
      <c r="O84" s="47"/>
      <c r="P84" s="44"/>
      <c r="Q84" s="14"/>
      <c r="R84" s="44"/>
      <c r="S84" s="16"/>
      <c r="T84" s="261"/>
    </row>
    <row r="85" spans="1:20" ht="17.25" thickBot="1" thickTop="1">
      <c r="A85" s="270"/>
      <c r="B85" s="207"/>
      <c r="C85" s="215">
        <f>SUM(C80,C82:C83)</f>
        <v>1805</v>
      </c>
      <c r="D85" s="16"/>
      <c r="E85" s="16"/>
      <c r="F85" s="16"/>
      <c r="G85" s="18"/>
      <c r="H85" s="16"/>
      <c r="I85" s="16"/>
      <c r="J85" s="16"/>
      <c r="K85" s="16"/>
      <c r="L85" s="16"/>
      <c r="M85" s="16"/>
      <c r="N85" s="16"/>
      <c r="O85" s="45"/>
      <c r="P85" s="1"/>
      <c r="Q85" s="1"/>
      <c r="R85" s="1"/>
      <c r="S85" s="16"/>
      <c r="T85" s="261"/>
    </row>
    <row r="86" spans="1:20" ht="17.25" thickBot="1" thickTop="1">
      <c r="A86" s="271"/>
      <c r="B86" s="208"/>
      <c r="C86" s="67">
        <f>SUM(C81,C82:C83)</f>
        <v>1820</v>
      </c>
      <c r="D86" s="16"/>
      <c r="E86" s="16"/>
      <c r="F86" s="16"/>
      <c r="G86" s="18"/>
      <c r="H86" s="16"/>
      <c r="I86" s="16"/>
      <c r="J86" s="16"/>
      <c r="K86" s="16"/>
      <c r="L86" s="16"/>
      <c r="M86" s="16"/>
      <c r="N86" s="16"/>
      <c r="O86" s="16"/>
      <c r="P86" s="1"/>
      <c r="Q86" s="1"/>
      <c r="R86" s="1"/>
      <c r="S86" s="16"/>
      <c r="T86" s="261"/>
    </row>
    <row r="87" spans="1:20" ht="16.5" thickTop="1">
      <c r="A87" s="26"/>
      <c r="B87" s="209" t="s">
        <v>61</v>
      </c>
      <c r="C87" s="21"/>
      <c r="D87" s="16"/>
      <c r="E87" s="16"/>
      <c r="F87" s="16"/>
      <c r="G87" s="18"/>
      <c r="H87" s="16"/>
      <c r="I87" s="16"/>
      <c r="J87" s="16"/>
      <c r="K87" s="16"/>
      <c r="L87" s="16"/>
      <c r="M87" s="16"/>
      <c r="N87" s="16"/>
      <c r="O87" s="16"/>
      <c r="P87" s="1"/>
      <c r="Q87" s="1"/>
      <c r="R87" s="1"/>
      <c r="S87" s="16"/>
      <c r="T87" s="261"/>
    </row>
    <row r="88" spans="1:20" ht="15.75">
      <c r="A88" s="26"/>
      <c r="B88" s="210" t="s">
        <v>58</v>
      </c>
      <c r="C88" s="21"/>
      <c r="D88" s="16"/>
      <c r="E88" s="16"/>
      <c r="F88" s="16"/>
      <c r="G88" s="18"/>
      <c r="H88" s="16"/>
      <c r="I88" s="16"/>
      <c r="J88" s="16"/>
      <c r="K88" s="16"/>
      <c r="L88" s="16"/>
      <c r="M88" s="16"/>
      <c r="N88" s="16"/>
      <c r="O88" s="16"/>
      <c r="P88" s="1"/>
      <c r="Q88" s="1"/>
      <c r="R88" s="1"/>
      <c r="S88" s="16"/>
      <c r="T88" s="261"/>
    </row>
    <row r="89" spans="1:20" ht="15.75">
      <c r="A89" s="26"/>
      <c r="B89" s="210" t="s">
        <v>59</v>
      </c>
      <c r="C89" s="21"/>
      <c r="D89" s="16"/>
      <c r="E89" s="16"/>
      <c r="F89" s="16"/>
      <c r="G89" s="18"/>
      <c r="H89" s="16"/>
      <c r="I89" s="16"/>
      <c r="J89" s="16"/>
      <c r="K89" s="16"/>
      <c r="L89" s="16"/>
      <c r="M89" s="16"/>
      <c r="N89" s="16"/>
      <c r="O89" s="16"/>
      <c r="P89" s="1"/>
      <c r="Q89" s="1"/>
      <c r="R89" s="1"/>
      <c r="S89" s="16"/>
      <c r="T89" s="261"/>
    </row>
    <row r="90" spans="1:20" ht="15.75">
      <c r="A90" s="26"/>
      <c r="B90" s="210" t="s">
        <v>60</v>
      </c>
      <c r="C90" s="21"/>
      <c r="D90" s="16"/>
      <c r="E90" s="16"/>
      <c r="F90" s="16"/>
      <c r="G90" s="18"/>
      <c r="H90" s="16"/>
      <c r="I90" s="16"/>
      <c r="J90" s="16"/>
      <c r="K90" s="16"/>
      <c r="L90" s="16"/>
      <c r="M90" s="16"/>
      <c r="N90" s="16"/>
      <c r="O90" s="16"/>
      <c r="P90" s="1"/>
      <c r="Q90" s="1"/>
      <c r="R90" s="1"/>
      <c r="S90" s="16"/>
      <c r="T90" s="261"/>
    </row>
    <row r="91" spans="1:20" ht="15.75">
      <c r="A91" s="26"/>
      <c r="B91" s="210"/>
      <c r="C91" s="21"/>
      <c r="D91" s="16"/>
      <c r="E91" s="16"/>
      <c r="F91" s="16"/>
      <c r="G91" s="18"/>
      <c r="H91" s="16"/>
      <c r="I91" s="16"/>
      <c r="J91" s="16"/>
      <c r="K91" s="16"/>
      <c r="L91" s="16"/>
      <c r="M91" s="16"/>
      <c r="N91" s="16"/>
      <c r="O91" s="16"/>
      <c r="P91" s="1"/>
      <c r="Q91" s="1"/>
      <c r="R91" s="1"/>
      <c r="S91" s="16"/>
      <c r="T91" s="261"/>
    </row>
    <row r="92" spans="1:20" ht="15.75">
      <c r="A92" s="26"/>
      <c r="B92" s="210"/>
      <c r="C92" s="21"/>
      <c r="D92" s="16"/>
      <c r="E92" s="16"/>
      <c r="F92" s="16"/>
      <c r="G92" s="18"/>
      <c r="H92" s="16"/>
      <c r="I92" s="16"/>
      <c r="J92" s="16"/>
      <c r="K92" s="16"/>
      <c r="L92" s="16"/>
      <c r="M92" s="16"/>
      <c r="N92" s="16"/>
      <c r="O92" s="16"/>
      <c r="P92" s="1"/>
      <c r="Q92" s="1"/>
      <c r="R92" s="1"/>
      <c r="S92" s="16"/>
      <c r="T92" s="261"/>
    </row>
    <row r="93" spans="1:20" ht="15.75">
      <c r="A93" s="26"/>
      <c r="B93" s="210"/>
      <c r="C93" s="21"/>
      <c r="D93" s="16"/>
      <c r="E93" s="16"/>
      <c r="F93" s="16"/>
      <c r="G93" s="18"/>
      <c r="H93" s="16"/>
      <c r="I93" s="16"/>
      <c r="J93" s="16"/>
      <c r="K93" s="16"/>
      <c r="L93" s="16"/>
      <c r="M93" s="16"/>
      <c r="N93" s="16"/>
      <c r="O93" s="16"/>
      <c r="P93" s="1"/>
      <c r="Q93" s="1"/>
      <c r="R93" s="1"/>
      <c r="S93" s="16"/>
      <c r="T93" s="261"/>
    </row>
    <row r="94" spans="1:20" ht="15.75">
      <c r="A94" s="26"/>
      <c r="B94" s="210"/>
      <c r="C94" s="21"/>
      <c r="D94" s="16"/>
      <c r="E94" s="16"/>
      <c r="F94" s="16"/>
      <c r="G94" s="18"/>
      <c r="H94" s="16"/>
      <c r="I94" s="16"/>
      <c r="J94" s="16"/>
      <c r="K94" s="16"/>
      <c r="L94" s="16"/>
      <c r="M94" s="16"/>
      <c r="N94" s="16"/>
      <c r="O94" s="16"/>
      <c r="P94" s="1"/>
      <c r="Q94" s="1"/>
      <c r="R94" s="1"/>
      <c r="S94" s="16"/>
      <c r="T94" s="261"/>
    </row>
    <row r="95" spans="1:20" ht="15.75">
      <c r="A95" s="26"/>
      <c r="B95" s="210"/>
      <c r="C95" s="21"/>
      <c r="D95" s="16"/>
      <c r="E95" s="16"/>
      <c r="F95" s="16"/>
      <c r="G95" s="18"/>
      <c r="H95" s="16"/>
      <c r="I95" s="16"/>
      <c r="J95" s="16"/>
      <c r="K95" s="16"/>
      <c r="L95" s="16"/>
      <c r="M95" s="16"/>
      <c r="N95" s="16"/>
      <c r="O95" s="16"/>
      <c r="P95" s="1"/>
      <c r="Q95" s="1"/>
      <c r="R95" s="1"/>
      <c r="S95" s="16"/>
      <c r="T95" s="261"/>
    </row>
    <row r="96" spans="1:20" ht="15.75">
      <c r="A96" s="26"/>
      <c r="B96" s="210"/>
      <c r="C96" s="21"/>
      <c r="D96" s="16"/>
      <c r="E96" s="16"/>
      <c r="F96" s="16"/>
      <c r="G96" s="18"/>
      <c r="H96" s="16"/>
      <c r="I96" s="16"/>
      <c r="J96" s="16"/>
      <c r="K96" s="16"/>
      <c r="L96" s="16"/>
      <c r="M96" s="16"/>
      <c r="N96" s="16"/>
      <c r="O96" s="16"/>
      <c r="P96" s="1"/>
      <c r="Q96" s="1"/>
      <c r="R96" s="1"/>
      <c r="S96" s="16"/>
      <c r="T96" s="261"/>
    </row>
    <row r="97" spans="1:20" ht="15.75">
      <c r="A97" s="26"/>
      <c r="B97" s="210"/>
      <c r="C97" s="21"/>
      <c r="D97" s="16"/>
      <c r="E97" s="16"/>
      <c r="F97" s="16"/>
      <c r="G97" s="18"/>
      <c r="H97" s="16"/>
      <c r="I97" s="16"/>
      <c r="J97" s="16"/>
      <c r="K97" s="16"/>
      <c r="L97" s="16"/>
      <c r="M97" s="16"/>
      <c r="N97" s="16"/>
      <c r="O97" s="16"/>
      <c r="P97" s="1"/>
      <c r="Q97" s="1"/>
      <c r="R97" s="1"/>
      <c r="S97" s="16"/>
      <c r="T97" s="261"/>
    </row>
    <row r="98" spans="1:20" ht="15.75">
      <c r="A98" s="26"/>
      <c r="B98" s="210"/>
      <c r="C98" s="21"/>
      <c r="D98" s="16"/>
      <c r="E98" s="16"/>
      <c r="F98" s="16"/>
      <c r="G98" s="18"/>
      <c r="H98" s="16"/>
      <c r="I98" s="16"/>
      <c r="J98" s="16"/>
      <c r="K98" s="16"/>
      <c r="L98" s="16"/>
      <c r="M98" s="16"/>
      <c r="N98" s="16"/>
      <c r="O98" s="16"/>
      <c r="P98" s="1"/>
      <c r="Q98" s="1"/>
      <c r="R98" s="1"/>
      <c r="S98" s="16"/>
      <c r="T98" s="261"/>
    </row>
    <row r="99" spans="1:20" ht="15.75">
      <c r="A99" s="26"/>
      <c r="B99" s="210"/>
      <c r="C99" s="21"/>
      <c r="D99" s="16"/>
      <c r="E99" s="16"/>
      <c r="F99" s="16"/>
      <c r="G99" s="18"/>
      <c r="H99" s="16"/>
      <c r="I99" s="16"/>
      <c r="J99" s="16"/>
      <c r="K99" s="16"/>
      <c r="L99" s="16"/>
      <c r="M99" s="16"/>
      <c r="N99" s="16"/>
      <c r="O99" s="16"/>
      <c r="P99" s="1"/>
      <c r="Q99" s="1"/>
      <c r="R99" s="1"/>
      <c r="S99" s="16"/>
      <c r="T99" s="261"/>
    </row>
    <row r="100" spans="1:20" ht="15.75">
      <c r="A100" s="26"/>
      <c r="B100" s="210"/>
      <c r="C100" s="21"/>
      <c r="D100" s="16"/>
      <c r="E100" s="16"/>
      <c r="F100" s="16"/>
      <c r="G100" s="18"/>
      <c r="H100" s="16"/>
      <c r="I100" s="16"/>
      <c r="J100" s="16"/>
      <c r="K100" s="16"/>
      <c r="L100" s="16"/>
      <c r="M100" s="16"/>
      <c r="N100" s="16"/>
      <c r="O100" s="16"/>
      <c r="P100" s="1"/>
      <c r="Q100" s="1"/>
      <c r="R100" s="1"/>
      <c r="S100" s="16"/>
      <c r="T100" s="261"/>
    </row>
    <row r="101" spans="1:20" ht="15.75">
      <c r="A101" s="26"/>
      <c r="B101" s="210"/>
      <c r="C101" s="21"/>
      <c r="D101" s="16"/>
      <c r="E101" s="16"/>
      <c r="F101" s="16"/>
      <c r="G101" s="18"/>
      <c r="H101" s="16"/>
      <c r="I101" s="16"/>
      <c r="J101" s="16"/>
      <c r="K101" s="16"/>
      <c r="L101" s="16"/>
      <c r="M101" s="16"/>
      <c r="N101" s="16"/>
      <c r="O101" s="16"/>
      <c r="P101" s="1"/>
      <c r="Q101" s="1"/>
      <c r="R101" s="1"/>
      <c r="S101" s="16"/>
      <c r="T101" s="261"/>
    </row>
    <row r="102" spans="1:20" ht="15.75">
      <c r="A102" s="26"/>
      <c r="B102" s="210"/>
      <c r="C102" s="21"/>
      <c r="D102" s="16"/>
      <c r="E102" s="16"/>
      <c r="F102" s="16"/>
      <c r="G102" s="18"/>
      <c r="H102" s="16"/>
      <c r="I102" s="16"/>
      <c r="J102" s="16"/>
      <c r="K102" s="16"/>
      <c r="L102" s="16"/>
      <c r="M102" s="16"/>
      <c r="N102" s="16"/>
      <c r="O102" s="16"/>
      <c r="P102" s="1"/>
      <c r="Q102" s="1"/>
      <c r="R102" s="1"/>
      <c r="S102" s="16"/>
      <c r="T102" s="261"/>
    </row>
    <row r="103" spans="1:20" ht="15.75">
      <c r="A103" s="26"/>
      <c r="B103" s="210"/>
      <c r="C103" s="21"/>
      <c r="D103" s="16"/>
      <c r="E103" s="16"/>
      <c r="F103" s="16"/>
      <c r="G103" s="18"/>
      <c r="H103" s="16"/>
      <c r="I103" s="16"/>
      <c r="J103" s="16"/>
      <c r="K103" s="16"/>
      <c r="L103" s="16"/>
      <c r="M103" s="16"/>
      <c r="N103" s="16"/>
      <c r="O103" s="16"/>
      <c r="P103" s="1"/>
      <c r="Q103" s="1"/>
      <c r="R103" s="1"/>
      <c r="S103" s="16"/>
      <c r="T103" s="261"/>
    </row>
    <row r="104" spans="1:20" ht="15.75">
      <c r="A104" s="26"/>
      <c r="B104" s="210"/>
      <c r="C104" s="21"/>
      <c r="D104" s="16"/>
      <c r="E104" s="16"/>
      <c r="F104" s="16"/>
      <c r="G104" s="18"/>
      <c r="H104" s="16"/>
      <c r="I104" s="16"/>
      <c r="J104" s="16"/>
      <c r="K104" s="16"/>
      <c r="L104" s="16"/>
      <c r="M104" s="16"/>
      <c r="N104" s="16"/>
      <c r="O104" s="16"/>
      <c r="P104" s="1"/>
      <c r="Q104" s="1"/>
      <c r="R104" s="1"/>
      <c r="S104" s="16"/>
      <c r="T104" s="261"/>
    </row>
    <row r="105" spans="1:20" ht="15.75">
      <c r="A105" s="26"/>
      <c r="B105" s="210"/>
      <c r="C105" s="21"/>
      <c r="D105" s="16"/>
      <c r="E105" s="16"/>
      <c r="F105" s="16"/>
      <c r="G105" s="18"/>
      <c r="H105" s="16"/>
      <c r="I105" s="16"/>
      <c r="J105" s="16"/>
      <c r="K105" s="16"/>
      <c r="L105" s="16"/>
      <c r="M105" s="16"/>
      <c r="N105" s="16"/>
      <c r="O105" s="16"/>
      <c r="P105" s="1"/>
      <c r="Q105" s="1"/>
      <c r="R105" s="1"/>
      <c r="S105" s="16"/>
      <c r="T105" s="261"/>
    </row>
    <row r="106" spans="1:20" ht="15.75">
      <c r="A106" s="26"/>
      <c r="B106" s="210"/>
      <c r="C106" s="21"/>
      <c r="D106" s="16"/>
      <c r="E106" s="16"/>
      <c r="F106" s="16"/>
      <c r="G106" s="18"/>
      <c r="H106" s="16"/>
      <c r="I106" s="16"/>
      <c r="J106" s="16"/>
      <c r="K106" s="16"/>
      <c r="L106" s="16"/>
      <c r="M106" s="16"/>
      <c r="N106" s="16"/>
      <c r="O106" s="16"/>
      <c r="P106" s="1"/>
      <c r="Q106" s="1"/>
      <c r="R106" s="1"/>
      <c r="S106" s="16"/>
      <c r="T106" s="261"/>
    </row>
    <row r="107" spans="1:20" ht="15.75">
      <c r="A107" s="26"/>
      <c r="B107" s="210"/>
      <c r="C107" s="21"/>
      <c r="D107" s="16"/>
      <c r="E107" s="16"/>
      <c r="F107" s="16"/>
      <c r="G107" s="18"/>
      <c r="H107" s="16"/>
      <c r="I107" s="16"/>
      <c r="J107" s="16"/>
      <c r="K107" s="16"/>
      <c r="L107" s="16"/>
      <c r="M107" s="16"/>
      <c r="N107" s="16"/>
      <c r="O107" s="16"/>
      <c r="P107" s="1"/>
      <c r="Q107" s="1"/>
      <c r="R107" s="1"/>
      <c r="S107" s="16"/>
      <c r="T107" s="261"/>
    </row>
    <row r="108" spans="1:20" ht="15.75">
      <c r="A108" s="26"/>
      <c r="B108" s="210"/>
      <c r="C108" s="21"/>
      <c r="D108" s="16"/>
      <c r="E108" s="16"/>
      <c r="F108" s="16"/>
      <c r="G108" s="18"/>
      <c r="H108" s="16"/>
      <c r="I108" s="16"/>
      <c r="J108" s="16"/>
      <c r="K108" s="16"/>
      <c r="L108" s="16"/>
      <c r="M108" s="16"/>
      <c r="N108" s="16"/>
      <c r="O108" s="16"/>
      <c r="P108" s="1"/>
      <c r="Q108" s="1"/>
      <c r="R108" s="1"/>
      <c r="S108" s="16"/>
      <c r="T108" s="261"/>
    </row>
    <row r="109" spans="1:20" ht="15.75">
      <c r="A109" s="26"/>
      <c r="B109" s="210"/>
      <c r="C109" s="21"/>
      <c r="D109" s="16"/>
      <c r="E109" s="16"/>
      <c r="F109" s="16"/>
      <c r="G109" s="18"/>
      <c r="H109" s="16"/>
      <c r="I109" s="16"/>
      <c r="J109" s="16"/>
      <c r="K109" s="16"/>
      <c r="L109" s="16"/>
      <c r="M109" s="16"/>
      <c r="N109" s="16"/>
      <c r="O109" s="16"/>
      <c r="P109" s="1"/>
      <c r="Q109" s="1"/>
      <c r="R109" s="1"/>
      <c r="S109" s="16"/>
      <c r="T109" s="261"/>
    </row>
    <row r="110" spans="1:20" ht="15.75">
      <c r="A110" s="26"/>
      <c r="B110" s="210"/>
      <c r="C110" s="21"/>
      <c r="D110" s="16"/>
      <c r="E110" s="16"/>
      <c r="F110" s="16"/>
      <c r="G110" s="18"/>
      <c r="H110" s="16"/>
      <c r="I110" s="16"/>
      <c r="J110" s="16"/>
      <c r="K110" s="16"/>
      <c r="L110" s="16"/>
      <c r="M110" s="16"/>
      <c r="N110" s="16"/>
      <c r="O110" s="16"/>
      <c r="P110" s="1"/>
      <c r="Q110" s="1"/>
      <c r="R110" s="1"/>
      <c r="S110" s="16"/>
      <c r="T110" s="261"/>
    </row>
    <row r="111" spans="1:20" ht="15.75">
      <c r="A111" s="26"/>
      <c r="B111" s="210"/>
      <c r="C111" s="21"/>
      <c r="D111" s="16"/>
      <c r="E111" s="16"/>
      <c r="F111" s="16"/>
      <c r="G111" s="18"/>
      <c r="H111" s="16"/>
      <c r="I111" s="16"/>
      <c r="J111" s="16"/>
      <c r="K111" s="16"/>
      <c r="L111" s="16"/>
      <c r="M111" s="16"/>
      <c r="N111" s="16"/>
      <c r="O111" s="16"/>
      <c r="P111" s="1"/>
      <c r="Q111" s="1"/>
      <c r="R111" s="1"/>
      <c r="S111" s="16"/>
      <c r="T111" s="261"/>
    </row>
    <row r="112" spans="1:20" ht="15.75">
      <c r="A112" s="26"/>
      <c r="B112" s="210"/>
      <c r="C112" s="21"/>
      <c r="D112" s="16"/>
      <c r="E112" s="16"/>
      <c r="F112" s="16"/>
      <c r="G112" s="18"/>
      <c r="H112" s="16"/>
      <c r="I112" s="16"/>
      <c r="J112" s="16"/>
      <c r="K112" s="16"/>
      <c r="L112" s="16"/>
      <c r="M112" s="16"/>
      <c r="N112" s="16"/>
      <c r="O112" s="16"/>
      <c r="P112" s="1"/>
      <c r="Q112" s="1"/>
      <c r="R112" s="1"/>
      <c r="S112" s="16"/>
      <c r="T112" s="261"/>
    </row>
    <row r="113" spans="1:20" ht="15.75">
      <c r="A113" s="26"/>
      <c r="B113" s="210"/>
      <c r="C113" s="21"/>
      <c r="D113" s="16"/>
      <c r="E113" s="16"/>
      <c r="F113" s="16"/>
      <c r="G113" s="18"/>
      <c r="H113" s="16"/>
      <c r="I113" s="16"/>
      <c r="J113" s="16"/>
      <c r="K113" s="16"/>
      <c r="L113" s="16"/>
      <c r="M113" s="16"/>
      <c r="N113" s="16"/>
      <c r="O113" s="16"/>
      <c r="P113" s="1"/>
      <c r="Q113" s="1"/>
      <c r="R113" s="1"/>
      <c r="S113" s="16"/>
      <c r="T113" s="261"/>
    </row>
    <row r="114" spans="1:20" ht="15.75">
      <c r="A114" s="26"/>
      <c r="B114" s="210"/>
      <c r="C114" s="21"/>
      <c r="D114" s="16"/>
      <c r="E114" s="16"/>
      <c r="F114" s="16"/>
      <c r="G114" s="18"/>
      <c r="H114" s="16"/>
      <c r="I114" s="16"/>
      <c r="J114" s="16"/>
      <c r="K114" s="16"/>
      <c r="L114" s="16"/>
      <c r="M114" s="16"/>
      <c r="N114" s="16"/>
      <c r="O114" s="16"/>
      <c r="P114" s="1"/>
      <c r="Q114" s="1"/>
      <c r="R114" s="1"/>
      <c r="S114" s="16"/>
      <c r="T114" s="261"/>
    </row>
    <row r="115" spans="1:20" ht="15.75">
      <c r="A115" s="26"/>
      <c r="B115" s="210"/>
      <c r="C115" s="21"/>
      <c r="D115" s="16"/>
      <c r="E115" s="16"/>
      <c r="F115" s="16"/>
      <c r="G115" s="18"/>
      <c r="H115" s="16"/>
      <c r="I115" s="16"/>
      <c r="J115" s="16"/>
      <c r="K115" s="16"/>
      <c r="L115" s="16"/>
      <c r="M115" s="16"/>
      <c r="N115" s="16"/>
      <c r="O115" s="16"/>
      <c r="P115" s="1"/>
      <c r="Q115" s="1"/>
      <c r="R115" s="1"/>
      <c r="S115" s="16"/>
      <c r="T115" s="261"/>
    </row>
    <row r="116" spans="1:20" ht="15.75">
      <c r="A116" s="26"/>
      <c r="B116" s="210"/>
      <c r="C116" s="21"/>
      <c r="D116" s="16"/>
      <c r="E116" s="16"/>
      <c r="F116" s="16"/>
      <c r="G116" s="18"/>
      <c r="H116" s="16"/>
      <c r="I116" s="16"/>
      <c r="J116" s="16"/>
      <c r="K116" s="16"/>
      <c r="L116" s="16"/>
      <c r="M116" s="16"/>
      <c r="N116" s="16"/>
      <c r="O116" s="16"/>
      <c r="P116" s="1"/>
      <c r="Q116" s="1"/>
      <c r="R116" s="1"/>
      <c r="S116" s="16"/>
      <c r="T116" s="261"/>
    </row>
    <row r="117" spans="1:20" ht="15.75">
      <c r="A117" s="26"/>
      <c r="B117" s="210"/>
      <c r="C117" s="21"/>
      <c r="D117" s="16"/>
      <c r="E117" s="16"/>
      <c r="F117" s="16"/>
      <c r="G117" s="18"/>
      <c r="H117" s="16"/>
      <c r="I117" s="16"/>
      <c r="J117" s="16"/>
      <c r="K117" s="16"/>
      <c r="L117" s="16"/>
      <c r="M117" s="16"/>
      <c r="N117" s="16"/>
      <c r="O117" s="16"/>
      <c r="P117" s="1"/>
      <c r="Q117" s="1"/>
      <c r="R117" s="1"/>
      <c r="S117" s="16"/>
      <c r="T117" s="261"/>
    </row>
    <row r="118" spans="1:20" ht="15.75">
      <c r="A118" s="26"/>
      <c r="B118" s="210"/>
      <c r="C118" s="21"/>
      <c r="D118" s="16"/>
      <c r="E118" s="16"/>
      <c r="F118" s="16"/>
      <c r="G118" s="18"/>
      <c r="H118" s="16"/>
      <c r="I118" s="16"/>
      <c r="J118" s="16"/>
      <c r="K118" s="16"/>
      <c r="L118" s="16"/>
      <c r="M118" s="16"/>
      <c r="N118" s="16"/>
      <c r="O118" s="16"/>
      <c r="P118" s="1"/>
      <c r="Q118" s="1"/>
      <c r="R118" s="1"/>
      <c r="S118" s="16"/>
      <c r="T118" s="261"/>
    </row>
    <row r="119" spans="1:20" ht="15.75">
      <c r="A119" s="26"/>
      <c r="B119" s="210"/>
      <c r="C119" s="21"/>
      <c r="D119" s="16"/>
      <c r="E119" s="16"/>
      <c r="F119" s="16"/>
      <c r="G119" s="18"/>
      <c r="H119" s="16"/>
      <c r="I119" s="16"/>
      <c r="J119" s="16"/>
      <c r="K119" s="16"/>
      <c r="L119" s="16"/>
      <c r="M119" s="16"/>
      <c r="N119" s="16"/>
      <c r="O119" s="16"/>
      <c r="P119" s="1"/>
      <c r="Q119" s="1"/>
      <c r="R119" s="1"/>
      <c r="S119" s="16"/>
      <c r="T119" s="261"/>
    </row>
    <row r="120" spans="1:20" ht="15.75">
      <c r="A120" s="26"/>
      <c r="B120" s="210"/>
      <c r="C120" s="21"/>
      <c r="D120" s="16"/>
      <c r="E120" s="16"/>
      <c r="F120" s="16"/>
      <c r="G120" s="18"/>
      <c r="H120" s="16"/>
      <c r="I120" s="16"/>
      <c r="J120" s="16"/>
      <c r="K120" s="16"/>
      <c r="L120" s="16"/>
      <c r="M120" s="16"/>
      <c r="N120" s="16"/>
      <c r="O120" s="16"/>
      <c r="P120" s="1"/>
      <c r="Q120" s="1"/>
      <c r="R120" s="1"/>
      <c r="S120" s="16"/>
      <c r="T120" s="261"/>
    </row>
    <row r="121" spans="1:20" ht="15.75">
      <c r="A121" s="26"/>
      <c r="B121" s="210"/>
      <c r="C121" s="21"/>
      <c r="D121" s="16"/>
      <c r="E121" s="16"/>
      <c r="F121" s="16"/>
      <c r="G121" s="18"/>
      <c r="H121" s="16"/>
      <c r="I121" s="16"/>
      <c r="J121" s="16"/>
      <c r="K121" s="16"/>
      <c r="L121" s="16"/>
      <c r="M121" s="16"/>
      <c r="N121" s="16"/>
      <c r="O121" s="16"/>
      <c r="P121" s="1"/>
      <c r="Q121" s="1"/>
      <c r="R121" s="1"/>
      <c r="S121" s="16"/>
      <c r="T121" s="261"/>
    </row>
    <row r="122" spans="1:20" ht="15.75">
      <c r="A122" s="26"/>
      <c r="B122" s="210"/>
      <c r="C122" s="21"/>
      <c r="D122" s="16"/>
      <c r="E122" s="16"/>
      <c r="F122" s="16"/>
      <c r="G122" s="18"/>
      <c r="H122" s="16"/>
      <c r="I122" s="16"/>
      <c r="J122" s="16"/>
      <c r="K122" s="16"/>
      <c r="L122" s="16"/>
      <c r="M122" s="16"/>
      <c r="N122" s="16"/>
      <c r="O122" s="16"/>
      <c r="P122" s="1"/>
      <c r="Q122" s="1"/>
      <c r="R122" s="1"/>
      <c r="S122" s="16"/>
      <c r="T122" s="261"/>
    </row>
    <row r="123" spans="1:20" ht="15.75">
      <c r="A123" s="26"/>
      <c r="B123" s="210"/>
      <c r="C123" s="21"/>
      <c r="D123" s="16"/>
      <c r="E123" s="16"/>
      <c r="F123" s="16"/>
      <c r="G123" s="18"/>
      <c r="H123" s="16"/>
      <c r="I123" s="16"/>
      <c r="J123" s="16"/>
      <c r="K123" s="16"/>
      <c r="L123" s="16"/>
      <c r="M123" s="16"/>
      <c r="N123" s="16"/>
      <c r="O123" s="16"/>
      <c r="P123" s="1"/>
      <c r="Q123" s="1"/>
      <c r="R123" s="1"/>
      <c r="S123" s="16"/>
      <c r="T123" s="261"/>
    </row>
    <row r="124" spans="2:20" ht="15.75">
      <c r="B124" s="210"/>
      <c r="C124" s="21"/>
      <c r="D124" s="16"/>
      <c r="E124" s="16"/>
      <c r="F124" s="16"/>
      <c r="G124" s="18"/>
      <c r="H124" s="16"/>
      <c r="I124" s="16"/>
      <c r="J124" s="16"/>
      <c r="K124" s="16"/>
      <c r="L124" s="16"/>
      <c r="M124" s="16"/>
      <c r="N124" s="16"/>
      <c r="O124" s="16"/>
      <c r="P124" s="1"/>
      <c r="Q124" s="1"/>
      <c r="R124" s="1"/>
      <c r="S124" s="16"/>
      <c r="T124" s="261"/>
    </row>
    <row r="125" spans="15:20" ht="15.75">
      <c r="O125" s="16"/>
      <c r="S125" s="16"/>
      <c r="T125" s="261"/>
    </row>
    <row r="126" spans="19:20" ht="15.75">
      <c r="S126" s="16"/>
      <c r="T126" s="261"/>
    </row>
    <row r="127" spans="19:20" ht="15.75">
      <c r="S127" s="16"/>
      <c r="T127" s="261"/>
    </row>
    <row r="128" spans="19:20" ht="15.75">
      <c r="S128" s="16"/>
      <c r="T128" s="261"/>
    </row>
    <row r="129" spans="19:20" ht="15.75">
      <c r="S129" s="16"/>
      <c r="T129" s="261"/>
    </row>
    <row r="130" spans="19:20" ht="15.75">
      <c r="S130" s="16"/>
      <c r="T130" s="261"/>
    </row>
    <row r="131" spans="19:20" ht="15.75">
      <c r="S131" s="16"/>
      <c r="T131" s="261"/>
    </row>
    <row r="132" spans="19:20" ht="15.75">
      <c r="S132" s="16"/>
      <c r="T132" s="261"/>
    </row>
    <row r="133" spans="19:20" ht="15.75">
      <c r="S133" s="16"/>
      <c r="T133" s="261"/>
    </row>
    <row r="134" ht="15.75">
      <c r="S134" s="16"/>
    </row>
    <row r="135" spans="2:18" ht="12.75">
      <c r="B135" s="19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P135" s="14"/>
      <c r="Q135" s="14"/>
      <c r="R135" s="14"/>
    </row>
    <row r="136" spans="2:18" ht="12.75">
      <c r="B136" s="19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ht="12.75">
      <c r="B137" s="19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ht="12.75">
      <c r="B138" s="19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ht="12.75">
      <c r="B139" s="19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ht="12.75">
      <c r="B140" s="19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ht="12.75">
      <c r="B141" s="19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t="12.75">
      <c r="B142" s="19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ht="12.75">
      <c r="B143" s="19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20" ht="12.75">
      <c r="B144" s="19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T144" s="262"/>
    </row>
    <row r="145" spans="2:20" ht="12.75">
      <c r="B145" s="19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262"/>
    </row>
    <row r="146" spans="2:20" ht="12.75">
      <c r="B146" s="19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262"/>
    </row>
    <row r="147" spans="2:20" ht="12.75">
      <c r="B147" s="19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262"/>
    </row>
    <row r="148" spans="2:20" ht="12.75">
      <c r="B148" s="19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262"/>
    </row>
    <row r="149" spans="2:20" ht="12.75">
      <c r="B149" s="19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262"/>
    </row>
    <row r="150" spans="2:20" ht="12.75">
      <c r="B150" s="19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262"/>
    </row>
    <row r="151" spans="2:20" ht="12.75">
      <c r="B151" s="19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262"/>
    </row>
    <row r="152" spans="2:20" ht="12.75">
      <c r="B152" s="19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262"/>
    </row>
    <row r="153" spans="2:20" ht="12.75">
      <c r="B153" s="19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262"/>
    </row>
    <row r="154" spans="2:20" ht="12.75">
      <c r="B154" s="19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262"/>
    </row>
    <row r="155" spans="2:20" ht="12.75">
      <c r="B155" s="19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262"/>
    </row>
    <row r="156" spans="2:20" ht="12.75">
      <c r="B156" s="19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262"/>
    </row>
    <row r="157" spans="2:20" ht="12.75">
      <c r="B157" s="19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262"/>
    </row>
    <row r="158" spans="2:20" ht="12.75">
      <c r="B158" s="19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262"/>
    </row>
    <row r="159" spans="2:20" ht="12.75">
      <c r="B159" s="19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262"/>
    </row>
    <row r="160" spans="2:20" ht="12.75">
      <c r="B160" s="19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262"/>
    </row>
    <row r="161" spans="2:20" ht="12.75">
      <c r="B161" s="19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262"/>
    </row>
    <row r="162" spans="2:20" ht="12.75">
      <c r="B162" s="19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262"/>
    </row>
    <row r="163" spans="2:20" ht="12.75">
      <c r="B163" s="19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262"/>
    </row>
    <row r="164" spans="2:20" ht="12.75">
      <c r="B164" s="19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262"/>
    </row>
    <row r="165" spans="2:20" ht="12.75">
      <c r="B165" s="19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262"/>
    </row>
    <row r="166" ht="15.75">
      <c r="O166" s="14"/>
    </row>
  </sheetData>
  <sheetProtection/>
  <mergeCells count="43">
    <mergeCell ref="K1:R1"/>
    <mergeCell ref="B4:N4"/>
    <mergeCell ref="B5:N5"/>
    <mergeCell ref="B7:N7"/>
    <mergeCell ref="D23:I23"/>
    <mergeCell ref="K2:R2"/>
    <mergeCell ref="B8:N8"/>
    <mergeCell ref="A52:A54"/>
    <mergeCell ref="A23:A24"/>
    <mergeCell ref="K54:M54"/>
    <mergeCell ref="K21:P21"/>
    <mergeCell ref="K23:O23"/>
    <mergeCell ref="B16:C16"/>
    <mergeCell ref="D84:G84"/>
    <mergeCell ref="A57:R57"/>
    <mergeCell ref="A58:A59"/>
    <mergeCell ref="D58:I58"/>
    <mergeCell ref="K58:O58"/>
    <mergeCell ref="A22:R22"/>
    <mergeCell ref="A79:A83"/>
    <mergeCell ref="K83:M83"/>
    <mergeCell ref="C58:C59"/>
    <mergeCell ref="Q37:R37"/>
    <mergeCell ref="B58:B59"/>
    <mergeCell ref="Y29:Z29"/>
    <mergeCell ref="V23:W23"/>
    <mergeCell ref="D83:F83"/>
    <mergeCell ref="C23:C24"/>
    <mergeCell ref="Y23:Z23"/>
    <mergeCell ref="B23:B24"/>
    <mergeCell ref="Y27:Z27"/>
    <mergeCell ref="Y31:Z31"/>
    <mergeCell ref="R34:R36"/>
    <mergeCell ref="Z20:AA20"/>
    <mergeCell ref="X22:Y22"/>
    <mergeCell ref="Z22:AA22"/>
    <mergeCell ref="X20:Y20"/>
    <mergeCell ref="Y26:Z26"/>
    <mergeCell ref="Q58:R58"/>
    <mergeCell ref="Y24:Z24"/>
    <mergeCell ref="Q23:R23"/>
    <mergeCell ref="S23:T23"/>
    <mergeCell ref="S58:T58"/>
  </mergeCells>
  <printOptions horizontalCentered="1" verticalCentered="1"/>
  <pageMargins left="0.2755905511811024" right="0" top="0.15748031496062992" bottom="0" header="0.5118110236220472" footer="0.5118110236220472"/>
  <pageSetup orientation="landscape" paperSize="9" scale="61" r:id="rId3"/>
  <rowBreaks count="3" manualBreakCount="3">
    <brk id="21" max="255" man="1"/>
    <brk id="56" max="19" man="1"/>
    <brk id="9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view="pageBreakPreview" zoomScale="80" zoomScaleNormal="75" zoomScaleSheetLayoutView="80" zoomScalePageLayoutView="0" workbookViewId="0" topLeftCell="A4">
      <selection activeCell="N43" sqref="N43"/>
    </sheetView>
  </sheetViews>
  <sheetFormatPr defaultColWidth="9.140625" defaultRowHeight="12.75"/>
  <cols>
    <col min="1" max="1" width="3.7109375" style="3" bestFit="1" customWidth="1"/>
    <col min="2" max="2" width="43.140625" style="3" customWidth="1"/>
    <col min="3" max="5" width="5.8515625" style="3" customWidth="1"/>
    <col min="6" max="6" width="5.421875" style="3" customWidth="1"/>
    <col min="7" max="7" width="4.7109375" style="3" customWidth="1"/>
    <col min="8" max="8" width="4.28125" style="3" customWidth="1"/>
    <col min="9" max="9" width="4.7109375" style="3" customWidth="1"/>
    <col min="10" max="10" width="4.8515625" style="4" bestFit="1" customWidth="1"/>
    <col min="11" max="11" width="4.8515625" style="3" customWidth="1"/>
    <col min="12" max="12" width="5.00390625" style="3" customWidth="1"/>
    <col min="13" max="13" width="7.57421875" style="3" customWidth="1"/>
    <col min="14" max="14" width="12.140625" style="3" customWidth="1"/>
    <col min="15" max="15" width="5.28125" style="3" bestFit="1" customWidth="1"/>
    <col min="16" max="16" width="4.57421875" style="3" customWidth="1"/>
    <col min="17" max="17" width="4.28125" style="3" customWidth="1"/>
    <col min="18" max="18" width="3.7109375" style="3" bestFit="1" customWidth="1"/>
    <col min="19" max="19" width="4.8515625" style="4" bestFit="1" customWidth="1"/>
    <col min="20" max="20" width="4.57421875" style="3" customWidth="1"/>
    <col min="21" max="21" width="5.57421875" style="3" customWidth="1"/>
    <col min="22" max="22" width="7.140625" style="3" customWidth="1"/>
    <col min="23" max="23" width="12.57421875" style="3" customWidth="1"/>
    <col min="24" max="24" width="5.28125" style="4" bestFit="1" customWidth="1"/>
    <col min="25" max="16384" width="9.140625" style="3" customWidth="1"/>
  </cols>
  <sheetData>
    <row r="1" spans="1:29" ht="18.75" customHeight="1">
      <c r="A1" s="367" t="s">
        <v>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"/>
      <c r="T1" s="368" t="s">
        <v>4</v>
      </c>
      <c r="U1" s="368"/>
      <c r="V1" s="368"/>
      <c r="W1" s="368"/>
      <c r="X1" s="368"/>
      <c r="Y1" s="1"/>
      <c r="Z1" s="1"/>
      <c r="AA1" s="1"/>
      <c r="AB1" s="1"/>
      <c r="AC1" s="2"/>
    </row>
    <row r="2" spans="1:29" ht="18.75" customHeight="1">
      <c r="A2" s="369" t="s">
        <v>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13"/>
      <c r="T2" s="8"/>
      <c r="U2" s="9"/>
      <c r="V2" s="9"/>
      <c r="W2" s="9"/>
      <c r="X2" s="10"/>
      <c r="Y2" s="1"/>
      <c r="Z2" s="1"/>
      <c r="AA2" s="1"/>
      <c r="AB2" s="1"/>
      <c r="AC2" s="2"/>
    </row>
    <row r="3" spans="1:29" ht="18.75" customHeight="1">
      <c r="A3" s="370" t="s">
        <v>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13"/>
      <c r="T3" s="8"/>
      <c r="U3" s="9"/>
      <c r="V3" s="9"/>
      <c r="W3" s="9"/>
      <c r="X3" s="10"/>
      <c r="Y3" s="1"/>
      <c r="Z3" s="1"/>
      <c r="AA3" s="1"/>
      <c r="AB3" s="1"/>
      <c r="AC3" s="2"/>
    </row>
    <row r="4" spans="1:29" ht="12.75">
      <c r="A4" s="11"/>
      <c r="B4" s="5"/>
      <c r="C4" s="5"/>
      <c r="D4" s="5"/>
      <c r="E4" s="5"/>
      <c r="F4" s="5"/>
      <c r="G4" s="5"/>
      <c r="H4" s="5"/>
      <c r="I4" s="5"/>
      <c r="J4" s="12"/>
      <c r="K4" s="5"/>
      <c r="L4" s="5"/>
      <c r="M4" s="5"/>
      <c r="N4" s="5"/>
      <c r="O4" s="5"/>
      <c r="P4" s="5"/>
      <c r="Q4" s="5"/>
      <c r="R4" s="5"/>
      <c r="S4" s="12"/>
      <c r="T4" s="5"/>
      <c r="U4" s="5"/>
      <c r="V4" s="5"/>
      <c r="W4" s="5"/>
      <c r="X4" s="12"/>
      <c r="Y4" s="5"/>
      <c r="Z4" s="5"/>
      <c r="AA4" s="5"/>
      <c r="AB4" s="5"/>
      <c r="AC4" s="6"/>
    </row>
    <row r="5" ht="12.75">
      <c r="A5" s="7"/>
    </row>
    <row r="6" ht="12.75">
      <c r="A6" s="7"/>
    </row>
  </sheetData>
  <sheetProtection/>
  <mergeCells count="4">
    <mergeCell ref="A1:R1"/>
    <mergeCell ref="T1:X1"/>
    <mergeCell ref="A2:R2"/>
    <mergeCell ref="A3:R3"/>
  </mergeCells>
  <printOptions horizontalCentered="1" verticalCentered="1"/>
  <pageMargins left="0.3937007874015748" right="0.5118110236220472" top="0.3937007874015748" bottom="0.3937007874015748" header="0.5118110236220472" footer="0.5118110236220472"/>
  <pageSetup horizontalDpi="600" verticalDpi="600" orientation="landscape" paperSize="9" scale="91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75" zoomScaleSheetLayoutView="80" zoomScalePageLayoutView="0" workbookViewId="0" topLeftCell="A1">
      <selection activeCell="A1" sqref="A1:T41"/>
    </sheetView>
  </sheetViews>
  <sheetFormatPr defaultColWidth="9.140625" defaultRowHeight="12.75"/>
  <cols>
    <col min="1" max="1" width="3.7109375" style="3" bestFit="1" customWidth="1"/>
    <col min="2" max="2" width="41.7109375" style="3" customWidth="1"/>
    <col min="3" max="3" width="4.28125" style="3" customWidth="1"/>
    <col min="4" max="4" width="5.00390625" style="3" customWidth="1"/>
    <col min="5" max="5" width="4.8515625" style="3" customWidth="1"/>
    <col min="6" max="6" width="4.28125" style="4" customWidth="1"/>
    <col min="7" max="7" width="4.28125" style="3" customWidth="1"/>
    <col min="8" max="8" width="6.00390625" style="3" customWidth="1"/>
    <col min="9" max="9" width="7.140625" style="3" customWidth="1"/>
    <col min="10" max="10" width="11.8515625" style="3" customWidth="1"/>
    <col min="11" max="11" width="5.28125" style="3" bestFit="1" customWidth="1"/>
    <col min="12" max="12" width="4.7109375" style="3" customWidth="1"/>
    <col min="13" max="13" width="4.421875" style="3" customWidth="1"/>
    <col min="14" max="14" width="4.28125" style="3" customWidth="1"/>
    <col min="15" max="15" width="5.7109375" style="4" customWidth="1"/>
    <col min="16" max="16" width="4.28125" style="3" customWidth="1"/>
    <col min="17" max="17" width="6.28125" style="3" customWidth="1"/>
    <col min="18" max="18" width="7.8515625" style="3" customWidth="1"/>
    <col min="19" max="19" width="12.00390625" style="3" customWidth="1"/>
    <col min="20" max="20" width="7.57421875" style="4" customWidth="1"/>
    <col min="21" max="16384" width="9.140625" style="3" customWidth="1"/>
  </cols>
  <sheetData/>
  <sheetProtection/>
  <printOptions horizontalCentered="1" verticalCentered="1"/>
  <pageMargins left="0.3937007874015748" right="0.5118110236220472" top="0.3937007874015748" bottom="0.3937007874015748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Tatiana Wyciślik-Żurawska</cp:lastModifiedBy>
  <cp:lastPrinted>2020-09-01T17:50:32Z</cp:lastPrinted>
  <dcterms:created xsi:type="dcterms:W3CDTF">2007-01-10T07:29:04Z</dcterms:created>
  <dcterms:modified xsi:type="dcterms:W3CDTF">2020-10-22T13:04:25Z</dcterms:modified>
  <cp:category/>
  <cp:version/>
  <cp:contentType/>
  <cp:contentStatus/>
</cp:coreProperties>
</file>